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2" windowWidth="22116" windowHeight="10788"/>
  </bookViews>
  <sheets>
    <sheet name="Vorlage Liquiditätsplanung" sheetId="2" r:id="rId1"/>
  </sheets>
  <definedNames>
    <definedName name="_xlchart.v1.0" hidden="1">'Vorlage Liquiditätsplanung'!$B$38</definedName>
    <definedName name="_xlchart.v1.1" hidden="1">'Vorlage Liquiditätsplanung'!$B$56</definedName>
    <definedName name="_xlchart.v1.2" hidden="1">'Vorlage Liquiditätsplanung'!$C$21:$N$21</definedName>
    <definedName name="_xlchart.v1.3" hidden="1">'Vorlage Liquiditätsplanung'!$C$21:$O$21</definedName>
    <definedName name="_xlchart.v1.4" hidden="1">'Vorlage Liquiditätsplanung'!$C$38:$O$38</definedName>
    <definedName name="_xlchart.v1.5" hidden="1">'Vorlage Liquiditätsplanung'!$C$56:$O$56</definedName>
    <definedName name="_xlchart.v1.6" hidden="1">'Vorlage Liquiditätsplanung'!$O$21</definedName>
  </definedNames>
  <calcPr calcId="145621"/>
</workbook>
</file>

<file path=xl/calcChain.xml><?xml version="1.0" encoding="utf-8"?>
<calcChain xmlns="http://schemas.openxmlformats.org/spreadsheetml/2006/main">
  <c r="C56" i="2" l="1"/>
  <c r="O41" i="2" l="1"/>
  <c r="O56" i="2" s="1"/>
  <c r="C41" i="2"/>
  <c r="C38" i="2"/>
  <c r="O47" i="2"/>
  <c r="N47" i="2"/>
  <c r="M47" i="2"/>
  <c r="L47" i="2"/>
  <c r="K47" i="2"/>
  <c r="J47" i="2"/>
  <c r="I47" i="2"/>
  <c r="H47" i="2"/>
  <c r="G47" i="2"/>
  <c r="K41" i="2"/>
  <c r="N41" i="2"/>
  <c r="O30" i="2" s="1"/>
  <c r="O38" i="2" s="1"/>
  <c r="M41" i="2"/>
  <c r="L41" i="2"/>
  <c r="J41" i="2"/>
  <c r="K30" i="2" s="1"/>
  <c r="K38" i="2" s="1"/>
  <c r="I41" i="2"/>
  <c r="J30" i="2" s="1"/>
  <c r="J38" i="2" s="1"/>
  <c r="H41" i="2"/>
  <c r="G41" i="2"/>
  <c r="H30" i="2" s="1"/>
  <c r="H38" i="2" s="1"/>
  <c r="F41" i="2"/>
  <c r="E41" i="2"/>
  <c r="F30" i="2" s="1"/>
  <c r="F38" i="2" s="1"/>
  <c r="D41" i="2"/>
  <c r="D30" i="2"/>
  <c r="D38" i="2" s="1"/>
  <c r="G30" i="2"/>
  <c r="G38" i="2" s="1"/>
  <c r="F47" i="2"/>
  <c r="E47" i="2"/>
  <c r="D47" i="2"/>
  <c r="C47" i="2"/>
  <c r="D42" i="2"/>
  <c r="M56" i="2" l="1"/>
  <c r="L56" i="2"/>
  <c r="O58" i="2"/>
  <c r="E30" i="2"/>
  <c r="E38" i="2" s="1"/>
  <c r="H56" i="2"/>
  <c r="H58" i="2" s="1"/>
  <c r="K56" i="2"/>
  <c r="K58" i="2" s="1"/>
  <c r="I56" i="2"/>
  <c r="L30" i="2"/>
  <c r="L38" i="2" s="1"/>
  <c r="L58" i="2" s="1"/>
  <c r="F56" i="2"/>
  <c r="F58" i="2" s="1"/>
  <c r="J56" i="2"/>
  <c r="J58" i="2" s="1"/>
  <c r="N56" i="2"/>
  <c r="D56" i="2"/>
  <c r="D58" i="2" s="1"/>
  <c r="N30" i="2"/>
  <c r="N38" i="2" s="1"/>
  <c r="E56" i="2"/>
  <c r="C60" i="2"/>
  <c r="G56" i="2"/>
  <c r="G58" i="2" s="1"/>
  <c r="M30" i="2"/>
  <c r="M38" i="2" s="1"/>
  <c r="I30" i="2"/>
  <c r="I38" i="2" s="1"/>
  <c r="M58" i="2" l="1"/>
  <c r="E58" i="2"/>
  <c r="I58" i="2"/>
  <c r="N58" i="2"/>
  <c r="C58" i="2"/>
  <c r="D23" i="2"/>
  <c r="D60" i="2" s="1"/>
  <c r="C62" i="2"/>
  <c r="E23" i="2" l="1"/>
  <c r="E60" i="2" s="1"/>
  <c r="D62" i="2"/>
  <c r="E62" i="2" l="1"/>
  <c r="F23" i="2"/>
  <c r="F60" i="2" s="1"/>
  <c r="F62" i="2" l="1"/>
  <c r="G23" i="2"/>
  <c r="G60" i="2" s="1"/>
  <c r="G62" i="2" l="1"/>
  <c r="H23" i="2"/>
  <c r="H60" i="2" s="1"/>
  <c r="I23" i="2" l="1"/>
  <c r="I60" i="2" s="1"/>
  <c r="H62" i="2"/>
  <c r="J23" i="2" l="1"/>
  <c r="J60" i="2" s="1"/>
  <c r="I62" i="2"/>
  <c r="K23" i="2" l="1"/>
  <c r="K60" i="2" s="1"/>
  <c r="J62" i="2"/>
  <c r="L23" i="2" l="1"/>
  <c r="L60" i="2" s="1"/>
  <c r="K62" i="2"/>
  <c r="M23" i="2" l="1"/>
  <c r="M60" i="2" s="1"/>
  <c r="L62" i="2"/>
  <c r="N23" i="2" l="1"/>
  <c r="N60" i="2" s="1"/>
  <c r="M62" i="2"/>
  <c r="O23" i="2" l="1"/>
  <c r="O60" i="2" s="1"/>
  <c r="O62" i="2" s="1"/>
  <c r="N62" i="2"/>
</calcChain>
</file>

<file path=xl/sharedStrings.xml><?xml version="1.0" encoding="utf-8"?>
<sst xmlns="http://schemas.openxmlformats.org/spreadsheetml/2006/main" count="61" uniqueCount="54">
  <si>
    <t>Einzahlungen</t>
  </si>
  <si>
    <t>Umsatz (inkl. USt)</t>
  </si>
  <si>
    <t>Erträge aus Kapitalanlagen</t>
  </si>
  <si>
    <t>Kreditaufnahme</t>
  </si>
  <si>
    <t>Gründungszuschuss</t>
  </si>
  <si>
    <t>Erstattung Vorsteuer</t>
  </si>
  <si>
    <t>Erstattung Einkommensteuer</t>
  </si>
  <si>
    <t>Privateinlagen</t>
  </si>
  <si>
    <t>Summe Einzahlungen</t>
  </si>
  <si>
    <t>Auszahlungen</t>
  </si>
  <si>
    <t>Material und Betriebsstoffe</t>
  </si>
  <si>
    <t>Beratungskosten</t>
  </si>
  <si>
    <t>Werbung, Marketing</t>
  </si>
  <si>
    <t>Reparatur und Instandhaltung</t>
  </si>
  <si>
    <t>Versicherungen</t>
  </si>
  <si>
    <t>Reisekosten</t>
  </si>
  <si>
    <t>Umsatzsteuerzahlung</t>
  </si>
  <si>
    <t>Investitionen</t>
  </si>
  <si>
    <t>Kreditraten (Tilgung und Zinsen)</t>
  </si>
  <si>
    <t>Privatentnahmen</t>
  </si>
  <si>
    <t>Summe Auszahlungen</t>
  </si>
  <si>
    <t>Über-/ Unterdeckung pro Monat</t>
  </si>
  <si>
    <t>Liquide Mittel am Ende der Periode</t>
  </si>
  <si>
    <t>Limit Überziehungskredit</t>
  </si>
  <si>
    <t>Liquiditätsplanung</t>
  </si>
  <si>
    <t>Ist 08/2017</t>
  </si>
  <si>
    <t>Plan 09/2017</t>
  </si>
  <si>
    <t>Plan 10/2017</t>
  </si>
  <si>
    <t>Plan 11/2017</t>
  </si>
  <si>
    <t>Plan 12/2017</t>
  </si>
  <si>
    <t>Plan 01/2018</t>
  </si>
  <si>
    <t>Plan 02/2018</t>
  </si>
  <si>
    <t>Plan 03/2018</t>
  </si>
  <si>
    <t>Plan 04/2018</t>
  </si>
  <si>
    <t>Plan 05/2018</t>
  </si>
  <si>
    <t>Plan 06/2018</t>
  </si>
  <si>
    <t>Plan 07/2018</t>
  </si>
  <si>
    <t>Plan 08/2018</t>
  </si>
  <si>
    <t>…..</t>
  </si>
  <si>
    <t>Vorlage Liquiditätsplanung</t>
  </si>
  <si>
    <t>Mit dieser Vorlage ermitteln Sie Ihre monatliche Liquidität im ersten Planjahr!</t>
  </si>
  <si>
    <t>2. Schlüsseln Sie auf, welche Ein- und Auszahlungen für Ihr Unternehmen relevant sind. Fassen Sie gegebenenfalls mehrere Positionen zusammen, wenn Ihnen das sinnvoll erscheint.</t>
  </si>
  <si>
    <t>1. Passen Sie die Excel Vorlage Ihren Bedürfnissen an. Sie können zum Beispiel den Planungszeitraum verkürzen oder andere Arten von Ein- und Auszahlungen anlegen.</t>
  </si>
  <si>
    <t>3. Es ist empfehlenswert, die einzelnen Tabellen Ihrer Finanz- und Unternehmensplanung miteinander zu verbinden. Wenn möglich, erstellen Sie für die Übernahme der Werte entsprechende Verknüpfungen zu den anderen Teilplänen oder zu den passenden Konten Ihrer Buchhaltung. Für ein kleineres Unternehmen können Sie die Liquiditätsplanung auch manuell mit den richtigen Zahlen füllen.</t>
  </si>
  <si>
    <t>4. Berechnen Sie die liquiden Mittel am Periodenanfang, indem Sie Kassen- und Bankbestand addieren.</t>
  </si>
  <si>
    <t>5. Die Liquidität am Ende der Periode ermitteln Sie, indem Sie alle Einzahlungen addieren und die Auszahlungen subtrahieren. Lassen Sie den errechneten Wert automatisch vom Programm als Anfangsbestand und Berechnungsgrundlage für die nächste Periode übernehmen. Übertragen Sie diese Formeln jeweils auf alle folgenden Perioden. Das übernimmt diese Vorlage durch die hinterlegten Formeln automatisch.</t>
  </si>
  <si>
    <t>6. Kontrollieren Sie regelmäßig, ob die errechnete mit der tatsächlichen Liquidität übereinstimmt und ersetzen Sie prognostizierte Zahlungsbewegungen durch tatsächliche. Achten Sie bei Verknüpfungen darauf, die Werte in der Originalquelle zu korrigieren, zum Beispiel im Absatzplan.</t>
  </si>
  <si>
    <t>7. Beobachten Sie die voraussichtliche Liquiditätsentwicklung im gesamten Planungszeitraum. Wenn Sie einen Überziehungskredit vereinbart haben, addieren Sie das Kreditlimit zur jeweils berechneten Liquidität am Periodenende. So sehen Sie, wann dieser Notfallkredit vorübergehende Liquiditätsengpässe abfedern kann.</t>
  </si>
  <si>
    <t>8. Verlängern Sie Ihre Liquiditätsplanung regelmäßig um weitere Perioden im Sinne der rollierenden Planung.</t>
  </si>
  <si>
    <t>Die vorliegende Vorlage für eine Liquiditätsplanung dient Ihnen zur Ermittlung Ihrer monatlichen Liquidität. So erfahren Sie wie hoch Ihr Kapitalbedarf im Planungszeitraum ist. Gehen Sie bei der Nutzung wie folgt vor:</t>
  </si>
  <si>
    <t>Maximale Liquidität</t>
  </si>
  <si>
    <t>Liquide Mittel am Anfang der Periode</t>
  </si>
  <si>
    <t>Sonstige Einzahlungen</t>
  </si>
  <si>
    <t>Sonstige Auszahlungen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</si>
</sst>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6"/>
      <color rgb="FF008BC4"/>
      <name val="Calibri"/>
      <family val="2"/>
      <scheme val="minor"/>
    </font>
    <font>
      <sz val="11"/>
      <color theme="1"/>
      <name val="Calibri"/>
      <family val="2"/>
      <scheme val="minor"/>
    </font>
    <font>
      <sz val="10"/>
      <name val="Calibri"/>
      <family val="2"/>
      <scheme val="minor"/>
    </font>
    <font>
      <sz val="16"/>
      <color theme="1"/>
      <name val="Calibri"/>
      <family val="2"/>
      <scheme val="minor"/>
    </font>
    <font>
      <sz val="14"/>
      <color theme="1"/>
      <name val="Calibri"/>
      <family val="2"/>
      <scheme val="minor"/>
    </font>
    <font>
      <b/>
      <sz val="11"/>
      <color theme="0"/>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2D4E7A"/>
        <bgColor indexed="64"/>
      </patternFill>
    </fill>
    <fill>
      <patternFill patternType="solid">
        <fgColor theme="0" tint="-0.14999847407452621"/>
        <bgColor indexed="64"/>
      </patternFill>
    </fill>
  </fills>
  <borders count="15">
    <border>
      <left/>
      <right/>
      <top/>
      <bottom/>
      <diagonal/>
    </border>
    <border>
      <left style="thin">
        <color rgb="FF2D4E7A"/>
      </left>
      <right/>
      <top style="thin">
        <color rgb="FF2D4E7A"/>
      </top>
      <bottom/>
      <diagonal/>
    </border>
    <border>
      <left/>
      <right/>
      <top style="thin">
        <color rgb="FF2D4E7A"/>
      </top>
      <bottom/>
      <diagonal/>
    </border>
    <border>
      <left/>
      <right style="thin">
        <color rgb="FF2D4E7A"/>
      </right>
      <top style="thin">
        <color rgb="FF2D4E7A"/>
      </top>
      <bottom/>
      <diagonal/>
    </border>
    <border>
      <left style="thin">
        <color rgb="FF2D4E7A"/>
      </left>
      <right/>
      <top/>
      <bottom/>
      <diagonal/>
    </border>
    <border>
      <left/>
      <right style="thin">
        <color rgb="FF2D4E7A"/>
      </right>
      <top/>
      <bottom/>
      <diagonal/>
    </border>
    <border>
      <left style="thin">
        <color rgb="FF2D4E7A"/>
      </left>
      <right/>
      <top/>
      <bottom style="thin">
        <color rgb="FF2D4E7A"/>
      </bottom>
      <diagonal/>
    </border>
    <border>
      <left/>
      <right/>
      <top/>
      <bottom style="thin">
        <color rgb="FF2D4E7A"/>
      </bottom>
      <diagonal/>
    </border>
    <border>
      <left/>
      <right style="thin">
        <color rgb="FF2D4E7A"/>
      </right>
      <top/>
      <bottom style="thin">
        <color rgb="FF2D4E7A"/>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1">
    <xf numFmtId="0" fontId="0" fillId="0" borderId="0"/>
  </cellStyleXfs>
  <cellXfs count="52">
    <xf numFmtId="0" fontId="0" fillId="0" borderId="0" xfId="0"/>
    <xf numFmtId="0" fontId="1" fillId="2" borderId="1" xfId="0" applyFont="1" applyFill="1" applyBorder="1" applyAlignment="1"/>
    <xf numFmtId="0" fontId="1" fillId="2" borderId="2" xfId="0" applyFont="1" applyFill="1" applyBorder="1" applyAlignment="1"/>
    <xf numFmtId="0" fontId="2" fillId="2" borderId="2" xfId="0" applyFont="1" applyFill="1" applyBorder="1" applyAlignment="1"/>
    <xf numFmtId="0" fontId="2" fillId="0" borderId="0" xfId="0" applyFont="1"/>
    <xf numFmtId="0" fontId="2" fillId="2" borderId="4" xfId="0" applyFont="1" applyFill="1" applyBorder="1"/>
    <xf numFmtId="0" fontId="4" fillId="2" borderId="4" xfId="0" applyFont="1" applyFill="1" applyBorder="1" applyAlignment="1">
      <alignment wrapText="1"/>
    </xf>
    <xf numFmtId="0" fontId="2" fillId="2" borderId="4" xfId="0" applyFont="1" applyFill="1" applyBorder="1" applyAlignment="1">
      <alignment wrapText="1"/>
    </xf>
    <xf numFmtId="0" fontId="2" fillId="2" borderId="6" xfId="0" applyFont="1" applyFill="1" applyBorder="1"/>
    <xf numFmtId="0" fontId="3" fillId="2" borderId="0" xfId="0" applyFont="1" applyFill="1" applyBorder="1" applyAlignment="1"/>
    <xf numFmtId="0" fontId="2" fillId="2" borderId="0" xfId="0" applyFont="1" applyFill="1" applyBorder="1" applyAlignment="1"/>
    <xf numFmtId="0" fontId="5" fillId="2" borderId="0" xfId="0" applyFont="1" applyFill="1" applyBorder="1" applyAlignment="1"/>
    <xf numFmtId="0" fontId="6" fillId="3" borderId="0" xfId="0" applyFont="1" applyFill="1" applyBorder="1" applyAlignment="1">
      <alignment horizontal="center"/>
    </xf>
    <xf numFmtId="0" fontId="7" fillId="2" borderId="14" xfId="0" applyFont="1" applyFill="1" applyBorder="1"/>
    <xf numFmtId="0" fontId="7" fillId="0" borderId="0" xfId="0" applyFont="1"/>
    <xf numFmtId="0" fontId="0" fillId="2" borderId="14" xfId="0" applyFont="1" applyFill="1" applyBorder="1"/>
    <xf numFmtId="0" fontId="0" fillId="0" borderId="0" xfId="0" applyFont="1" applyBorder="1"/>
    <xf numFmtId="0" fontId="0" fillId="2" borderId="13" xfId="0" applyFont="1" applyFill="1" applyBorder="1"/>
    <xf numFmtId="0" fontId="0" fillId="0" borderId="0" xfId="0" applyFont="1"/>
    <xf numFmtId="4" fontId="0" fillId="2" borderId="9" xfId="0" applyNumberFormat="1" applyFont="1" applyFill="1" applyBorder="1" applyAlignment="1">
      <alignment vertical="center" wrapText="1"/>
    </xf>
    <xf numFmtId="0" fontId="7" fillId="4" borderId="9" xfId="0" applyFont="1" applyFill="1" applyBorder="1" applyAlignment="1">
      <alignment vertical="center" wrapText="1"/>
    </xf>
    <xf numFmtId="4" fontId="7" fillId="4" borderId="9" xfId="0" applyNumberFormat="1" applyFont="1" applyFill="1" applyBorder="1" applyAlignment="1">
      <alignment vertical="center" wrapText="1"/>
    </xf>
    <xf numFmtId="0" fontId="6" fillId="3" borderId="0" xfId="0" applyFont="1" applyFill="1" applyBorder="1" applyAlignment="1">
      <alignment horizontal="left"/>
    </xf>
    <xf numFmtId="0" fontId="0" fillId="2" borderId="0" xfId="0" applyFont="1" applyFill="1"/>
    <xf numFmtId="0" fontId="7" fillId="2" borderId="0" xfId="0" applyFont="1" applyFill="1"/>
    <xf numFmtId="0" fontId="0" fillId="2" borderId="10" xfId="0" applyFont="1" applyFill="1" applyBorder="1" applyAlignment="1">
      <alignment vertical="center" wrapText="1"/>
    </xf>
    <xf numFmtId="0" fontId="0" fillId="2" borderId="10" xfId="0" applyFont="1" applyFill="1" applyBorder="1"/>
    <xf numFmtId="0" fontId="0" fillId="2" borderId="0" xfId="0" applyFont="1" applyFill="1" applyBorder="1"/>
    <xf numFmtId="0" fontId="7" fillId="2" borderId="12" xfId="0" applyFont="1" applyFill="1" applyBorder="1"/>
    <xf numFmtId="0" fontId="0" fillId="2" borderId="9" xfId="0" applyFont="1" applyFill="1" applyBorder="1" applyAlignment="1">
      <alignment vertical="center" wrapText="1"/>
    </xf>
    <xf numFmtId="0" fontId="0" fillId="2" borderId="12" xfId="0" applyFont="1" applyFill="1" applyBorder="1"/>
    <xf numFmtId="0" fontId="7" fillId="2" borderId="11" xfId="0" applyFont="1" applyFill="1" applyBorder="1" applyAlignment="1">
      <alignment vertical="center" wrapText="1"/>
    </xf>
    <xf numFmtId="4" fontId="7" fillId="2" borderId="10" xfId="0" applyNumberFormat="1" applyFont="1" applyFill="1" applyBorder="1" applyAlignment="1">
      <alignment vertical="center" wrapText="1"/>
    </xf>
    <xf numFmtId="4" fontId="7" fillId="2" borderId="12" xfId="0" applyNumberFormat="1" applyFont="1" applyFill="1" applyBorder="1" applyAlignment="1">
      <alignment vertical="center" wrapText="1"/>
    </xf>
    <xf numFmtId="0" fontId="7" fillId="4" borderId="9" xfId="0" applyFont="1" applyFill="1" applyBorder="1" applyAlignment="1">
      <alignment horizontal="left"/>
    </xf>
    <xf numFmtId="0" fontId="2" fillId="2" borderId="7" xfId="0" applyFont="1" applyFill="1" applyBorder="1" applyAlignment="1"/>
    <xf numFmtId="0" fontId="2" fillId="2" borderId="3" xfId="0" applyFont="1" applyFill="1" applyBorder="1" applyAlignment="1"/>
    <xf numFmtId="0" fontId="2" fillId="2" borderId="5" xfId="0" applyFont="1" applyFill="1" applyBorder="1" applyAlignment="1"/>
    <xf numFmtId="0" fontId="5" fillId="2" borderId="5" xfId="0" applyFont="1" applyFill="1" applyBorder="1" applyAlignment="1"/>
    <xf numFmtId="0" fontId="2" fillId="2" borderId="8" xfId="0" applyFont="1" applyFill="1" applyBorder="1" applyAlignment="1"/>
    <xf numFmtId="0" fontId="0" fillId="2" borderId="0" xfId="0" applyFont="1" applyFill="1" applyBorder="1" applyAlignment="1"/>
    <xf numFmtId="0" fontId="2" fillId="2" borderId="0" xfId="0" applyFont="1" applyFill="1"/>
    <xf numFmtId="0" fontId="0" fillId="2" borderId="9" xfId="0" applyFont="1" applyFill="1" applyBorder="1" applyAlignment="1">
      <alignment vertical="center" wrapText="1"/>
    </xf>
    <xf numFmtId="0" fontId="0" fillId="2" borderId="0" xfId="0" applyFill="1" applyAlignment="1">
      <alignment wrapText="1"/>
    </xf>
    <xf numFmtId="0" fontId="0" fillId="0" borderId="0" xfId="0" applyAlignment="1">
      <alignment wrapText="1"/>
    </xf>
    <xf numFmtId="0" fontId="0" fillId="0" borderId="5" xfId="0" applyBorder="1" applyAlignment="1">
      <alignment wrapText="1"/>
    </xf>
    <xf numFmtId="0" fontId="0" fillId="2" borderId="0" xfId="0" applyFont="1" applyFill="1" applyBorder="1" applyAlignment="1">
      <alignment wrapText="1"/>
    </xf>
    <xf numFmtId="4" fontId="0" fillId="2" borderId="10" xfId="0" applyNumberFormat="1" applyFont="1" applyFill="1" applyBorder="1" applyAlignment="1">
      <alignment vertical="center" wrapText="1"/>
    </xf>
    <xf numFmtId="0" fontId="0" fillId="2" borderId="10" xfId="0" applyFont="1" applyFill="1" applyBorder="1" applyAlignment="1">
      <alignment vertical="center" wrapText="1"/>
    </xf>
    <xf numFmtId="0" fontId="7" fillId="2" borderId="9" xfId="0" applyFont="1" applyFill="1" applyBorder="1" applyAlignment="1">
      <alignment vertical="center" wrapText="1"/>
    </xf>
    <xf numFmtId="0" fontId="0" fillId="2" borderId="9" xfId="0" applyFont="1" applyFill="1" applyBorder="1" applyAlignment="1">
      <alignment vertical="center" wrapText="1"/>
    </xf>
    <xf numFmtId="0" fontId="0" fillId="2" borderId="11" xfId="0" applyFont="1" applyFill="1" applyBorder="1" applyAlignment="1">
      <alignment vertical="center" wrapText="1"/>
    </xf>
  </cellXfs>
  <cellStyles count="1">
    <cellStyle name="Standard" xfId="0" builtinId="0"/>
  </cellStyles>
  <dxfs count="0"/>
  <tableStyles count="0" defaultTableStyle="TableStyleMedium2" defaultPivotStyle="PivotStyleLight16"/>
  <colors>
    <mruColors>
      <color rgb="FF9E9E9E"/>
      <color rgb="FFF4BC33"/>
      <color rgb="FF008BC4"/>
      <color rgb="FF2D4E7A"/>
      <color rgb="FF66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Verteilung von Ein- und Auszahlungen</a:t>
            </a:r>
          </a:p>
        </c:rich>
      </c:tx>
      <c:layout/>
      <c:overlay val="0"/>
      <c:spPr>
        <a:noFill/>
        <a:ln>
          <a:noFill/>
        </a:ln>
        <a:effectLst/>
      </c:spPr>
    </c:title>
    <c:autoTitleDeleted val="0"/>
    <c:plotArea>
      <c:layout/>
      <c:barChart>
        <c:barDir val="col"/>
        <c:grouping val="stacked"/>
        <c:varyColors val="0"/>
        <c:ser>
          <c:idx val="0"/>
          <c:order val="0"/>
          <c:tx>
            <c:strRef>
              <c:f>'Vorlage Liquiditätsplanung'!$C$21:$N$21</c:f>
              <c:strCache>
                <c:ptCount val="1"/>
                <c:pt idx="0">
                  <c:v>Ist 08/2017 Plan 09/2017 Plan 10/2017 Plan 11/2017 Plan 12/2017 Plan 01/2018 Plan 02/2018 Plan 03/2018 Plan 04/2018 Plan 05/2018 Plan 06/2018 Plan 07/2018</c:v>
                </c:pt>
              </c:strCache>
            </c:strRef>
          </c:tx>
          <c:spPr>
            <a:solidFill>
              <a:schemeClr val="accent1"/>
            </a:solidFill>
            <a:ln>
              <a:noFill/>
            </a:ln>
            <a:effectLst/>
          </c:spPr>
          <c:invertIfNegative val="0"/>
          <c:cat>
            <c:strRef>
              <c:f>'Vorlage Liquiditätsplanung'!$C$21:$O$21</c:f>
              <c:strCache>
                <c:ptCount val="13"/>
                <c:pt idx="0">
                  <c:v>Ist 08/2017</c:v>
                </c:pt>
                <c:pt idx="1">
                  <c:v>Plan 09/2017</c:v>
                </c:pt>
                <c:pt idx="2">
                  <c:v>Plan 10/2017</c:v>
                </c:pt>
                <c:pt idx="3">
                  <c:v>Plan 11/2017</c:v>
                </c:pt>
                <c:pt idx="4">
                  <c:v>Plan 12/2017</c:v>
                </c:pt>
                <c:pt idx="5">
                  <c:v>Plan 01/2018</c:v>
                </c:pt>
                <c:pt idx="6">
                  <c:v>Plan 02/2018</c:v>
                </c:pt>
                <c:pt idx="7">
                  <c:v>Plan 03/2018</c:v>
                </c:pt>
                <c:pt idx="8">
                  <c:v>Plan 04/2018</c:v>
                </c:pt>
                <c:pt idx="9">
                  <c:v>Plan 05/2018</c:v>
                </c:pt>
                <c:pt idx="10">
                  <c:v>Plan 06/2018</c:v>
                </c:pt>
                <c:pt idx="11">
                  <c:v>Plan 07/2018</c:v>
                </c:pt>
                <c:pt idx="12">
                  <c:v>Plan 08/2018</c:v>
                </c:pt>
              </c:strCache>
            </c:strRef>
          </c:cat>
          <c:val>
            <c:numRef>
              <c:f>'Vorlage Liquiditätsplanung'!$O$21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9131-4D6D-BF8D-5A745B61E0F1}"/>
            </c:ext>
          </c:extLst>
        </c:ser>
        <c:ser>
          <c:idx val="1"/>
          <c:order val="1"/>
          <c:tx>
            <c:strRef>
              <c:f>'Vorlage Liquiditätsplanung'!$B$38</c:f>
              <c:strCache>
                <c:ptCount val="1"/>
                <c:pt idx="0">
                  <c:v>Summe Einzahlungen</c:v>
                </c:pt>
              </c:strCache>
            </c:strRef>
          </c:tx>
          <c:spPr>
            <a:solidFill>
              <a:srgbClr val="9E9E9E"/>
            </a:solidFill>
            <a:ln>
              <a:noFill/>
            </a:ln>
            <a:effectLst/>
          </c:spPr>
          <c:invertIfNegative val="0"/>
          <c:cat>
            <c:strRef>
              <c:f>'Vorlage Liquiditätsplanung'!$C$21:$O$21</c:f>
              <c:strCache>
                <c:ptCount val="13"/>
                <c:pt idx="0">
                  <c:v>Ist 08/2017</c:v>
                </c:pt>
                <c:pt idx="1">
                  <c:v>Plan 09/2017</c:v>
                </c:pt>
                <c:pt idx="2">
                  <c:v>Plan 10/2017</c:v>
                </c:pt>
                <c:pt idx="3">
                  <c:v>Plan 11/2017</c:v>
                </c:pt>
                <c:pt idx="4">
                  <c:v>Plan 12/2017</c:v>
                </c:pt>
                <c:pt idx="5">
                  <c:v>Plan 01/2018</c:v>
                </c:pt>
                <c:pt idx="6">
                  <c:v>Plan 02/2018</c:v>
                </c:pt>
                <c:pt idx="7">
                  <c:v>Plan 03/2018</c:v>
                </c:pt>
                <c:pt idx="8">
                  <c:v>Plan 04/2018</c:v>
                </c:pt>
                <c:pt idx="9">
                  <c:v>Plan 05/2018</c:v>
                </c:pt>
                <c:pt idx="10">
                  <c:v>Plan 06/2018</c:v>
                </c:pt>
                <c:pt idx="11">
                  <c:v>Plan 07/2018</c:v>
                </c:pt>
                <c:pt idx="12">
                  <c:v>Plan 08/2018</c:v>
                </c:pt>
              </c:strCache>
            </c:strRef>
          </c:cat>
          <c:val>
            <c:numRef>
              <c:f>'Vorlage Liquiditätsplanung'!$C$38:$O$38</c:f>
              <c:numCache>
                <c:formatCode>#,##0.00</c:formatCode>
                <c:ptCount val="13"/>
                <c:pt idx="0">
                  <c:v>68185.42</c:v>
                </c:pt>
                <c:pt idx="1">
                  <c:v>29250.556700000001</c:v>
                </c:pt>
                <c:pt idx="2">
                  <c:v>15160.77504</c:v>
                </c:pt>
                <c:pt idx="3">
                  <c:v>25940.303199999998</c:v>
                </c:pt>
                <c:pt idx="4">
                  <c:v>13102.461640000001</c:v>
                </c:pt>
                <c:pt idx="5">
                  <c:v>11799.4462</c:v>
                </c:pt>
                <c:pt idx="6">
                  <c:v>22373.71384</c:v>
                </c:pt>
                <c:pt idx="7">
                  <c:v>19806.499039999999</c:v>
                </c:pt>
                <c:pt idx="8">
                  <c:v>21873.528479999997</c:v>
                </c:pt>
                <c:pt idx="9">
                  <c:v>45297.414120000001</c:v>
                </c:pt>
                <c:pt idx="10">
                  <c:v>29946.625</c:v>
                </c:pt>
                <c:pt idx="11">
                  <c:v>33344.90436</c:v>
                </c:pt>
                <c:pt idx="12">
                  <c:v>19391.842080000002</c:v>
                </c:pt>
              </c:numCache>
            </c:numRef>
          </c:val>
          <c:extLst xmlns:c16r2="http://schemas.microsoft.com/office/drawing/2015/06/chart">
            <c:ext xmlns:c16="http://schemas.microsoft.com/office/drawing/2014/chart" uri="{C3380CC4-5D6E-409C-BE32-E72D297353CC}">
              <c16:uniqueId val="{00000001-9131-4D6D-BF8D-5A745B61E0F1}"/>
            </c:ext>
          </c:extLst>
        </c:ser>
        <c:ser>
          <c:idx val="2"/>
          <c:order val="2"/>
          <c:tx>
            <c:strRef>
              <c:f>'Vorlage Liquiditätsplanung'!$B$56</c:f>
              <c:strCache>
                <c:ptCount val="1"/>
                <c:pt idx="0">
                  <c:v>Summe Auszahlungen</c:v>
                </c:pt>
              </c:strCache>
            </c:strRef>
          </c:tx>
          <c:spPr>
            <a:solidFill>
              <a:srgbClr val="008BC4"/>
            </a:solidFill>
            <a:ln>
              <a:noFill/>
            </a:ln>
            <a:effectLst/>
          </c:spPr>
          <c:invertIfNegative val="0"/>
          <c:cat>
            <c:strRef>
              <c:f>'Vorlage Liquiditätsplanung'!$C$21:$O$21</c:f>
              <c:strCache>
                <c:ptCount val="13"/>
                <c:pt idx="0">
                  <c:v>Ist 08/2017</c:v>
                </c:pt>
                <c:pt idx="1">
                  <c:v>Plan 09/2017</c:v>
                </c:pt>
                <c:pt idx="2">
                  <c:v>Plan 10/2017</c:v>
                </c:pt>
                <c:pt idx="3">
                  <c:v>Plan 11/2017</c:v>
                </c:pt>
                <c:pt idx="4">
                  <c:v>Plan 12/2017</c:v>
                </c:pt>
                <c:pt idx="5">
                  <c:v>Plan 01/2018</c:v>
                </c:pt>
                <c:pt idx="6">
                  <c:v>Plan 02/2018</c:v>
                </c:pt>
                <c:pt idx="7">
                  <c:v>Plan 03/2018</c:v>
                </c:pt>
                <c:pt idx="8">
                  <c:v>Plan 04/2018</c:v>
                </c:pt>
                <c:pt idx="9">
                  <c:v>Plan 05/2018</c:v>
                </c:pt>
                <c:pt idx="10">
                  <c:v>Plan 06/2018</c:v>
                </c:pt>
                <c:pt idx="11">
                  <c:v>Plan 07/2018</c:v>
                </c:pt>
                <c:pt idx="12">
                  <c:v>Plan 08/2018</c:v>
                </c:pt>
              </c:strCache>
            </c:strRef>
          </c:cat>
          <c:val>
            <c:numRef>
              <c:f>'Vorlage Liquiditätsplanung'!$C$56:$O$56</c:f>
              <c:numCache>
                <c:formatCode>#,##0.00</c:formatCode>
                <c:ptCount val="13"/>
                <c:pt idx="0">
                  <c:v>67060.08</c:v>
                </c:pt>
                <c:pt idx="1">
                  <c:v>15658.3086</c:v>
                </c:pt>
                <c:pt idx="2">
                  <c:v>23428.376000000004</c:v>
                </c:pt>
                <c:pt idx="3">
                  <c:v>14976.368600000002</c:v>
                </c:pt>
                <c:pt idx="4">
                  <c:v>16041.050000000001</c:v>
                </c:pt>
                <c:pt idx="5">
                  <c:v>14755.2086</c:v>
                </c:pt>
                <c:pt idx="6">
                  <c:v>18069.631500000003</c:v>
                </c:pt>
                <c:pt idx="7">
                  <c:v>18051.901600000001</c:v>
                </c:pt>
                <c:pt idx="8">
                  <c:v>22372.420600000001</c:v>
                </c:pt>
                <c:pt idx="9">
                  <c:v>37558.5962</c:v>
                </c:pt>
                <c:pt idx="10">
                  <c:v>25893.029300000002</c:v>
                </c:pt>
                <c:pt idx="11">
                  <c:v>20105.594499999999</c:v>
                </c:pt>
                <c:pt idx="12">
                  <c:v>22294.142899999999</c:v>
                </c:pt>
              </c:numCache>
            </c:numRef>
          </c:val>
          <c:extLst xmlns:c16r2="http://schemas.microsoft.com/office/drawing/2015/06/chart">
            <c:ext xmlns:c16="http://schemas.microsoft.com/office/drawing/2014/chart" uri="{C3380CC4-5D6E-409C-BE32-E72D297353CC}">
              <c16:uniqueId val="{00000002-9131-4D6D-BF8D-5A745B61E0F1}"/>
            </c:ext>
          </c:extLst>
        </c:ser>
        <c:dLbls>
          <c:showLegendKey val="0"/>
          <c:showVal val="0"/>
          <c:showCatName val="0"/>
          <c:showSerName val="0"/>
          <c:showPercent val="0"/>
          <c:showBubbleSize val="0"/>
        </c:dLbls>
        <c:gapWidth val="150"/>
        <c:overlap val="100"/>
        <c:axId val="38585472"/>
        <c:axId val="38587008"/>
      </c:barChart>
      <c:catAx>
        <c:axId val="38585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8587008"/>
        <c:crosses val="autoZero"/>
        <c:auto val="1"/>
        <c:lblAlgn val="ctr"/>
        <c:lblOffset val="100"/>
        <c:noMultiLvlLbl val="0"/>
      </c:catAx>
      <c:valAx>
        <c:axId val="38587008"/>
        <c:scaling>
          <c:orientation val="minMax"/>
          <c:max val="15000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8585472"/>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Über- und Unterdeckung</a:t>
            </a:r>
            <a:r>
              <a:rPr lang="de-DE" baseline="0"/>
              <a:t> pro Monat</a:t>
            </a:r>
            <a:endParaRPr lang="de-DE"/>
          </a:p>
        </c:rich>
      </c:tx>
      <c:layout/>
      <c:overlay val="0"/>
      <c:spPr>
        <a:noFill/>
        <a:ln>
          <a:noFill/>
        </a:ln>
        <a:effectLst/>
      </c:spPr>
    </c:title>
    <c:autoTitleDeleted val="0"/>
    <c:plotArea>
      <c:layout>
        <c:manualLayout>
          <c:layoutTarget val="inner"/>
          <c:xMode val="edge"/>
          <c:yMode val="edge"/>
          <c:x val="0.11853937007874016"/>
          <c:y val="0.20412037037037037"/>
          <c:w val="0.85090507436570428"/>
          <c:h val="0.6714577865266842"/>
        </c:manualLayout>
      </c:layout>
      <c:barChart>
        <c:barDir val="col"/>
        <c:grouping val="clustered"/>
        <c:varyColors val="0"/>
        <c:ser>
          <c:idx val="0"/>
          <c:order val="0"/>
          <c:tx>
            <c:strRef>
              <c:f>'Vorlage Liquiditätsplanung'!$C$21:$N$21</c:f>
              <c:strCache>
                <c:ptCount val="1"/>
                <c:pt idx="0">
                  <c:v>Ist 08/2017 Plan 09/2017 Plan 10/2017 Plan 11/2017 Plan 12/2017 Plan 01/2018 Plan 02/2018 Plan 03/2018 Plan 04/2018 Plan 05/2018 Plan 06/2018 Plan 07/2018</c:v>
                </c:pt>
              </c:strCache>
            </c:strRef>
          </c:tx>
          <c:spPr>
            <a:solidFill>
              <a:schemeClr val="accent1"/>
            </a:solidFill>
            <a:ln>
              <a:noFill/>
            </a:ln>
            <a:effectLst/>
          </c:spPr>
          <c:invertIfNegative val="0"/>
          <c:cat>
            <c:strRef>
              <c:f>'Vorlage Liquiditätsplanung'!$C$21:$O$21</c:f>
              <c:strCache>
                <c:ptCount val="13"/>
                <c:pt idx="0">
                  <c:v>Ist 08/2017</c:v>
                </c:pt>
                <c:pt idx="1">
                  <c:v>Plan 09/2017</c:v>
                </c:pt>
                <c:pt idx="2">
                  <c:v>Plan 10/2017</c:v>
                </c:pt>
                <c:pt idx="3">
                  <c:v>Plan 11/2017</c:v>
                </c:pt>
                <c:pt idx="4">
                  <c:v>Plan 12/2017</c:v>
                </c:pt>
                <c:pt idx="5">
                  <c:v>Plan 01/2018</c:v>
                </c:pt>
                <c:pt idx="6">
                  <c:v>Plan 02/2018</c:v>
                </c:pt>
                <c:pt idx="7">
                  <c:v>Plan 03/2018</c:v>
                </c:pt>
                <c:pt idx="8">
                  <c:v>Plan 04/2018</c:v>
                </c:pt>
                <c:pt idx="9">
                  <c:v>Plan 05/2018</c:v>
                </c:pt>
                <c:pt idx="10">
                  <c:v>Plan 06/2018</c:v>
                </c:pt>
                <c:pt idx="11">
                  <c:v>Plan 07/2018</c:v>
                </c:pt>
                <c:pt idx="12">
                  <c:v>Plan 08/2018</c:v>
                </c:pt>
              </c:strCache>
            </c:strRef>
          </c:cat>
          <c:val>
            <c:numRef>
              <c:f>'Vorlage Liquiditätsplanung'!$O$21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99D8-4EB6-8FCF-B32C734C49AE}"/>
            </c:ext>
          </c:extLst>
        </c:ser>
        <c:ser>
          <c:idx val="1"/>
          <c:order val="1"/>
          <c:tx>
            <c:strRef>
              <c:f>'Vorlage Liquiditätsplanung'!$B$58</c:f>
              <c:strCache>
                <c:ptCount val="1"/>
                <c:pt idx="0">
                  <c:v>Über-/ Unterdeckung pro Monat</c:v>
                </c:pt>
              </c:strCache>
            </c:strRef>
          </c:tx>
          <c:spPr>
            <a:solidFill>
              <a:srgbClr val="008BC4"/>
            </a:solidFill>
            <a:ln>
              <a:noFill/>
            </a:ln>
            <a:effectLst/>
          </c:spPr>
          <c:invertIfNegative val="0"/>
          <c:cat>
            <c:strRef>
              <c:f>'Vorlage Liquiditätsplanung'!$C$21:$O$21</c:f>
              <c:strCache>
                <c:ptCount val="13"/>
                <c:pt idx="0">
                  <c:v>Ist 08/2017</c:v>
                </c:pt>
                <c:pt idx="1">
                  <c:v>Plan 09/2017</c:v>
                </c:pt>
                <c:pt idx="2">
                  <c:v>Plan 10/2017</c:v>
                </c:pt>
                <c:pt idx="3">
                  <c:v>Plan 11/2017</c:v>
                </c:pt>
                <c:pt idx="4">
                  <c:v>Plan 12/2017</c:v>
                </c:pt>
                <c:pt idx="5">
                  <c:v>Plan 01/2018</c:v>
                </c:pt>
                <c:pt idx="6">
                  <c:v>Plan 02/2018</c:v>
                </c:pt>
                <c:pt idx="7">
                  <c:v>Plan 03/2018</c:v>
                </c:pt>
                <c:pt idx="8">
                  <c:v>Plan 04/2018</c:v>
                </c:pt>
                <c:pt idx="9">
                  <c:v>Plan 05/2018</c:v>
                </c:pt>
                <c:pt idx="10">
                  <c:v>Plan 06/2018</c:v>
                </c:pt>
                <c:pt idx="11">
                  <c:v>Plan 07/2018</c:v>
                </c:pt>
                <c:pt idx="12">
                  <c:v>Plan 08/2018</c:v>
                </c:pt>
              </c:strCache>
            </c:strRef>
          </c:cat>
          <c:val>
            <c:numRef>
              <c:f>'Vorlage Liquiditätsplanung'!$C$58:$O$58</c:f>
              <c:numCache>
                <c:formatCode>#,##0.00</c:formatCode>
                <c:ptCount val="13"/>
                <c:pt idx="0">
                  <c:v>1125.3399999999965</c:v>
                </c:pt>
                <c:pt idx="1">
                  <c:v>13592.248100000001</c:v>
                </c:pt>
                <c:pt idx="2">
                  <c:v>-8267.6009600000034</c:v>
                </c:pt>
                <c:pt idx="3">
                  <c:v>10963.934599999997</c:v>
                </c:pt>
                <c:pt idx="4">
                  <c:v>-2938.5883599999997</c:v>
                </c:pt>
                <c:pt idx="5">
                  <c:v>-2955.7623999999996</c:v>
                </c:pt>
                <c:pt idx="6">
                  <c:v>4304.0823399999972</c:v>
                </c:pt>
                <c:pt idx="7">
                  <c:v>1754.5974399999977</c:v>
                </c:pt>
                <c:pt idx="8">
                  <c:v>-498.89212000000407</c:v>
                </c:pt>
                <c:pt idx="9">
                  <c:v>7738.8179200000013</c:v>
                </c:pt>
                <c:pt idx="10">
                  <c:v>4053.595699999998</c:v>
                </c:pt>
                <c:pt idx="11">
                  <c:v>13239.309860000001</c:v>
                </c:pt>
                <c:pt idx="12">
                  <c:v>-2902.3008199999967</c:v>
                </c:pt>
              </c:numCache>
            </c:numRef>
          </c:val>
          <c:extLst xmlns:c16r2="http://schemas.microsoft.com/office/drawing/2015/06/chart">
            <c:ext xmlns:c16="http://schemas.microsoft.com/office/drawing/2014/chart" uri="{C3380CC4-5D6E-409C-BE32-E72D297353CC}">
              <c16:uniqueId val="{00000001-99D8-4EB6-8FCF-B32C734C49AE}"/>
            </c:ext>
          </c:extLst>
        </c:ser>
        <c:dLbls>
          <c:showLegendKey val="0"/>
          <c:showVal val="0"/>
          <c:showCatName val="0"/>
          <c:showSerName val="0"/>
          <c:showPercent val="0"/>
          <c:showBubbleSize val="0"/>
        </c:dLbls>
        <c:gapWidth val="150"/>
        <c:axId val="75928704"/>
        <c:axId val="75930240"/>
      </c:barChart>
      <c:catAx>
        <c:axId val="7592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5930240"/>
        <c:crossesAt val="1"/>
        <c:auto val="1"/>
        <c:lblAlgn val="ctr"/>
        <c:lblOffset val="1000"/>
        <c:noMultiLvlLbl val="0"/>
      </c:catAx>
      <c:valAx>
        <c:axId val="75930240"/>
        <c:scaling>
          <c:orientation val="minMax"/>
          <c:max val="25000"/>
          <c:min val="-9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5928704"/>
        <c:crossesAt val="1"/>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Entwicklung der liquiden Mittel</a:t>
            </a:r>
          </a:p>
        </c:rich>
      </c:tx>
      <c:layout/>
      <c:overlay val="0"/>
      <c:spPr>
        <a:noFill/>
        <a:ln>
          <a:noFill/>
        </a:ln>
        <a:effectLst/>
      </c:spPr>
    </c:title>
    <c:autoTitleDeleted val="0"/>
    <c:plotArea>
      <c:layout/>
      <c:lineChart>
        <c:grouping val="standard"/>
        <c:varyColors val="0"/>
        <c:ser>
          <c:idx val="0"/>
          <c:order val="1"/>
          <c:tx>
            <c:strRef>
              <c:f>'Vorlage Liquiditätsplanung'!$B$60</c:f>
              <c:strCache>
                <c:ptCount val="1"/>
                <c:pt idx="0">
                  <c:v>Liquide Mittel am Ende der Periode</c:v>
                </c:pt>
              </c:strCache>
            </c:strRef>
          </c:tx>
          <c:spPr>
            <a:ln w="28575" cap="rnd">
              <a:solidFill>
                <a:srgbClr val="F4BC33"/>
              </a:solidFill>
              <a:round/>
            </a:ln>
            <a:effectLst/>
          </c:spPr>
          <c:cat>
            <c:strRef>
              <c:f>'Vorlage Liquiditätsplanung'!$C$21:$O$21</c:f>
              <c:strCache>
                <c:ptCount val="13"/>
                <c:pt idx="0">
                  <c:v>Ist 08/2017</c:v>
                </c:pt>
                <c:pt idx="1">
                  <c:v>Plan 09/2017</c:v>
                </c:pt>
                <c:pt idx="2">
                  <c:v>Plan 10/2017</c:v>
                </c:pt>
                <c:pt idx="3">
                  <c:v>Plan 11/2017</c:v>
                </c:pt>
                <c:pt idx="4">
                  <c:v>Plan 12/2017</c:v>
                </c:pt>
                <c:pt idx="5">
                  <c:v>Plan 01/2018</c:v>
                </c:pt>
                <c:pt idx="6">
                  <c:v>Plan 02/2018</c:v>
                </c:pt>
                <c:pt idx="7">
                  <c:v>Plan 03/2018</c:v>
                </c:pt>
                <c:pt idx="8">
                  <c:v>Plan 04/2018</c:v>
                </c:pt>
                <c:pt idx="9">
                  <c:v>Plan 05/2018</c:v>
                </c:pt>
                <c:pt idx="10">
                  <c:v>Plan 06/2018</c:v>
                </c:pt>
                <c:pt idx="11">
                  <c:v>Plan 07/2018</c:v>
                </c:pt>
                <c:pt idx="12">
                  <c:v>Plan 08/2018</c:v>
                </c:pt>
              </c:strCache>
            </c:strRef>
          </c:cat>
          <c:val>
            <c:numRef>
              <c:f>'Vorlage Liquiditätsplanung'!$C$60:$O$60</c:f>
              <c:numCache>
                <c:formatCode>#,##0.00</c:formatCode>
                <c:ptCount val="13"/>
                <c:pt idx="0">
                  <c:v>10708.339999999997</c:v>
                </c:pt>
                <c:pt idx="1">
                  <c:v>24300.588099999997</c:v>
                </c:pt>
                <c:pt idx="2">
                  <c:v>16032.987139999997</c:v>
                </c:pt>
                <c:pt idx="3">
                  <c:v>26996.921739999991</c:v>
                </c:pt>
                <c:pt idx="4">
                  <c:v>24058.333379999989</c:v>
                </c:pt>
                <c:pt idx="5">
                  <c:v>21102.57097999999</c:v>
                </c:pt>
                <c:pt idx="6">
                  <c:v>25406.653319999983</c:v>
                </c:pt>
                <c:pt idx="7">
                  <c:v>27161.250759999977</c:v>
                </c:pt>
                <c:pt idx="8">
                  <c:v>26662.358639999973</c:v>
                </c:pt>
                <c:pt idx="9">
                  <c:v>34401.176559999978</c:v>
                </c:pt>
                <c:pt idx="10">
                  <c:v>38454.772259999976</c:v>
                </c:pt>
                <c:pt idx="11">
                  <c:v>51694.082119999985</c:v>
                </c:pt>
                <c:pt idx="12">
                  <c:v>48791.781299999981</c:v>
                </c:pt>
              </c:numCache>
            </c:numRef>
          </c:val>
          <c:smooth val="0"/>
        </c:ser>
        <c:ser>
          <c:idx val="1"/>
          <c:order val="0"/>
          <c:tx>
            <c:strRef>
              <c:f>'Vorlage Liquiditätsplanung'!$B$60</c:f>
              <c:strCache>
                <c:ptCount val="1"/>
                <c:pt idx="0">
                  <c:v>Liquide Mittel am Ende der Periode</c:v>
                </c:pt>
              </c:strCache>
            </c:strRef>
          </c:tx>
          <c:spPr>
            <a:ln w="28575" cap="rnd">
              <a:solidFill>
                <a:srgbClr val="F4BC33"/>
              </a:solidFill>
              <a:round/>
            </a:ln>
            <a:effectLst/>
          </c:spPr>
          <c:marker>
            <c:symbol val="circle"/>
            <c:size val="5"/>
            <c:spPr>
              <a:solidFill>
                <a:srgbClr val="F4BC33"/>
              </a:solidFill>
              <a:ln w="9525">
                <a:solidFill>
                  <a:srgbClr val="9E9E9E"/>
                </a:solidFill>
              </a:ln>
              <a:effectLst/>
            </c:spPr>
          </c:marker>
          <c:cat>
            <c:strRef>
              <c:f>'Vorlage Liquiditätsplanung'!$C$21:$O$21</c:f>
              <c:strCache>
                <c:ptCount val="13"/>
                <c:pt idx="0">
                  <c:v>Ist 08/2017</c:v>
                </c:pt>
                <c:pt idx="1">
                  <c:v>Plan 09/2017</c:v>
                </c:pt>
                <c:pt idx="2">
                  <c:v>Plan 10/2017</c:v>
                </c:pt>
                <c:pt idx="3">
                  <c:v>Plan 11/2017</c:v>
                </c:pt>
                <c:pt idx="4">
                  <c:v>Plan 12/2017</c:v>
                </c:pt>
                <c:pt idx="5">
                  <c:v>Plan 01/2018</c:v>
                </c:pt>
                <c:pt idx="6">
                  <c:v>Plan 02/2018</c:v>
                </c:pt>
                <c:pt idx="7">
                  <c:v>Plan 03/2018</c:v>
                </c:pt>
                <c:pt idx="8">
                  <c:v>Plan 04/2018</c:v>
                </c:pt>
                <c:pt idx="9">
                  <c:v>Plan 05/2018</c:v>
                </c:pt>
                <c:pt idx="10">
                  <c:v>Plan 06/2018</c:v>
                </c:pt>
                <c:pt idx="11">
                  <c:v>Plan 07/2018</c:v>
                </c:pt>
                <c:pt idx="12">
                  <c:v>Plan 08/2018</c:v>
                </c:pt>
              </c:strCache>
            </c:strRef>
          </c:cat>
          <c:val>
            <c:numRef>
              <c:f>'Vorlage Liquiditätsplanung'!$C$60:$O$60</c:f>
              <c:numCache>
                <c:formatCode>#,##0.00</c:formatCode>
                <c:ptCount val="13"/>
                <c:pt idx="0">
                  <c:v>10708.339999999997</c:v>
                </c:pt>
                <c:pt idx="1">
                  <c:v>24300.588099999997</c:v>
                </c:pt>
                <c:pt idx="2">
                  <c:v>16032.987139999997</c:v>
                </c:pt>
                <c:pt idx="3">
                  <c:v>26996.921739999991</c:v>
                </c:pt>
                <c:pt idx="4">
                  <c:v>24058.333379999989</c:v>
                </c:pt>
                <c:pt idx="5">
                  <c:v>21102.57097999999</c:v>
                </c:pt>
                <c:pt idx="6">
                  <c:v>25406.653319999983</c:v>
                </c:pt>
                <c:pt idx="7">
                  <c:v>27161.250759999977</c:v>
                </c:pt>
                <c:pt idx="8">
                  <c:v>26662.358639999973</c:v>
                </c:pt>
                <c:pt idx="9">
                  <c:v>34401.176559999978</c:v>
                </c:pt>
                <c:pt idx="10">
                  <c:v>38454.772259999976</c:v>
                </c:pt>
                <c:pt idx="11">
                  <c:v>51694.082119999985</c:v>
                </c:pt>
                <c:pt idx="12">
                  <c:v>48791.781299999981</c:v>
                </c:pt>
              </c:numCache>
            </c:numRef>
          </c:val>
          <c:smooth val="0"/>
          <c:extLst xmlns:c16r2="http://schemas.microsoft.com/office/drawing/2015/06/chart">
            <c:ext xmlns:c16="http://schemas.microsoft.com/office/drawing/2014/chart" uri="{C3380CC4-5D6E-409C-BE32-E72D297353CC}">
              <c16:uniqueId val="{00000001-E99B-4C5D-9B28-B12618579896}"/>
            </c:ext>
          </c:extLst>
        </c:ser>
        <c:dLbls>
          <c:showLegendKey val="0"/>
          <c:showVal val="0"/>
          <c:showCatName val="0"/>
          <c:showSerName val="0"/>
          <c:showPercent val="0"/>
          <c:showBubbleSize val="0"/>
        </c:dLbls>
        <c:marker val="1"/>
        <c:smooth val="0"/>
        <c:axId val="87297408"/>
        <c:axId val="87299584"/>
      </c:lineChart>
      <c:catAx>
        <c:axId val="87297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7299584"/>
        <c:crosses val="autoZero"/>
        <c:auto val="1"/>
        <c:lblAlgn val="ctr"/>
        <c:lblOffset val="100"/>
        <c:noMultiLvlLbl val="0"/>
      </c:catAx>
      <c:valAx>
        <c:axId val="87299584"/>
        <c:scaling>
          <c:orientation val="minMax"/>
          <c:max val="6000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729740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223630</xdr:colOff>
      <xdr:row>63</xdr:row>
      <xdr:rowOff>65431</xdr:rowOff>
    </xdr:from>
    <xdr:to>
      <xdr:col>4</xdr:col>
      <xdr:colOff>579783</xdr:colOff>
      <xdr:row>77</xdr:row>
      <xdr:rowOff>141631</xdr:rowOff>
    </xdr:to>
    <xdr:graphicFrame macro="">
      <xdr:nvGraphicFramePr>
        <xdr:cNvPr id="2" name="Diagramm 1">
          <a:extLst>
            <a:ext uri="{FF2B5EF4-FFF2-40B4-BE49-F238E27FC236}">
              <a16:creationId xmlns:a16="http://schemas.microsoft.com/office/drawing/2014/main" xmlns="" id="{30857E53-CD36-45DA-ADDD-173500FE6B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7614</xdr:colOff>
      <xdr:row>63</xdr:row>
      <xdr:rowOff>67586</xdr:rowOff>
    </xdr:from>
    <xdr:to>
      <xdr:col>14</xdr:col>
      <xdr:colOff>806824</xdr:colOff>
      <xdr:row>78</xdr:row>
      <xdr:rowOff>0</xdr:rowOff>
    </xdr:to>
    <xdr:graphicFrame macro="">
      <xdr:nvGraphicFramePr>
        <xdr:cNvPr id="3" name="Diagramm 2">
          <a:extLst>
            <a:ext uri="{FF2B5EF4-FFF2-40B4-BE49-F238E27FC236}">
              <a16:creationId xmlns:a16="http://schemas.microsoft.com/office/drawing/2014/main" xmlns="" id="{C423F33B-E978-450C-A021-A41A60C53B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919370</xdr:colOff>
      <xdr:row>63</xdr:row>
      <xdr:rowOff>91109</xdr:rowOff>
    </xdr:from>
    <xdr:to>
      <xdr:col>9</xdr:col>
      <xdr:colOff>728870</xdr:colOff>
      <xdr:row>77</xdr:row>
      <xdr:rowOff>167309</xdr:rowOff>
    </xdr:to>
    <xdr:graphicFrame macro="">
      <xdr:nvGraphicFramePr>
        <xdr:cNvPr id="4" name="Diagramm 3">
          <a:extLst>
            <a:ext uri="{FF2B5EF4-FFF2-40B4-BE49-F238E27FC236}">
              <a16:creationId xmlns:a16="http://schemas.microsoft.com/office/drawing/2014/main" xmlns="" id="{A12EC1B7-5C56-41CF-9F49-110227FAE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abSelected="1" zoomScale="85" zoomScaleNormal="85" workbookViewId="0">
      <selection activeCell="B14" sqref="B14:O15"/>
    </sheetView>
  </sheetViews>
  <sheetFormatPr baseColWidth="10" defaultColWidth="11.44140625" defaultRowHeight="14.4" x14ac:dyDescent="0.3"/>
  <cols>
    <col min="1" max="1" width="1.6640625" style="17" customWidth="1"/>
    <col min="2" max="2" width="34.6640625" style="18" customWidth="1"/>
    <col min="3" max="15" width="14.33203125" style="18" customWidth="1"/>
    <col min="16" max="16" width="2.33203125" style="18" customWidth="1"/>
    <col min="17" max="16384" width="11.44140625" style="18"/>
  </cols>
  <sheetData>
    <row r="1" spans="1:16" s="4" customFormat="1" ht="21" x14ac:dyDescent="0.4">
      <c r="A1" s="1"/>
      <c r="B1" s="2" t="s">
        <v>39</v>
      </c>
      <c r="C1" s="3"/>
      <c r="D1" s="3"/>
      <c r="E1" s="3"/>
      <c r="F1" s="3"/>
      <c r="G1" s="3"/>
      <c r="H1" s="3"/>
      <c r="I1" s="3"/>
      <c r="J1" s="3"/>
      <c r="K1" s="3"/>
      <c r="L1" s="3"/>
      <c r="M1" s="3"/>
      <c r="N1" s="3"/>
      <c r="O1" s="36"/>
      <c r="P1" s="41"/>
    </row>
    <row r="2" spans="1:16" s="4" customFormat="1" ht="15" x14ac:dyDescent="0.25">
      <c r="A2" s="5"/>
      <c r="B2" s="9"/>
      <c r="C2" s="9"/>
      <c r="D2" s="9"/>
      <c r="E2" s="9"/>
      <c r="F2" s="9"/>
      <c r="G2" s="9"/>
      <c r="H2" s="9"/>
      <c r="I2" s="9"/>
      <c r="J2" s="9"/>
      <c r="K2" s="10"/>
      <c r="L2" s="10"/>
      <c r="M2" s="10"/>
      <c r="N2" s="10"/>
      <c r="O2" s="37"/>
      <c r="P2" s="41"/>
    </row>
    <row r="3" spans="1:16" s="4" customFormat="1" ht="21" customHeight="1" x14ac:dyDescent="0.4">
      <c r="A3" s="6"/>
      <c r="B3" s="11" t="s">
        <v>40</v>
      </c>
      <c r="C3" s="11"/>
      <c r="D3" s="11"/>
      <c r="E3" s="11"/>
      <c r="F3" s="11"/>
      <c r="G3" s="11"/>
      <c r="H3" s="11"/>
      <c r="I3" s="11"/>
      <c r="J3" s="11"/>
      <c r="K3" s="11"/>
      <c r="L3" s="11"/>
      <c r="M3" s="11"/>
      <c r="N3" s="11"/>
      <c r="O3" s="38"/>
      <c r="P3" s="41"/>
    </row>
    <row r="4" spans="1:16" s="4" customFormat="1" ht="14.4" customHeight="1" x14ac:dyDescent="0.25">
      <c r="A4" s="7"/>
      <c r="B4" s="10"/>
      <c r="C4" s="10"/>
      <c r="D4" s="10"/>
      <c r="E4" s="10"/>
      <c r="F4" s="10"/>
      <c r="G4" s="10"/>
      <c r="H4" s="10"/>
      <c r="I4" s="10"/>
      <c r="J4" s="10"/>
      <c r="K4" s="10"/>
      <c r="L4" s="10"/>
      <c r="M4" s="10"/>
      <c r="N4" s="10"/>
      <c r="O4" s="37"/>
      <c r="P4" s="41"/>
    </row>
    <row r="5" spans="1:16" s="4" customFormat="1" x14ac:dyDescent="0.3">
      <c r="A5" s="7"/>
      <c r="B5" s="40" t="s">
        <v>49</v>
      </c>
      <c r="C5" s="10"/>
      <c r="D5" s="10"/>
      <c r="E5" s="10"/>
      <c r="F5" s="10"/>
      <c r="G5" s="10"/>
      <c r="H5" s="10"/>
      <c r="I5" s="10"/>
      <c r="J5" s="10"/>
      <c r="K5" s="10"/>
      <c r="L5" s="10"/>
      <c r="M5" s="10"/>
      <c r="N5" s="10"/>
      <c r="O5" s="37"/>
      <c r="P5" s="41"/>
    </row>
    <row r="6" spans="1:16" s="4" customFormat="1" ht="14.4" customHeight="1" x14ac:dyDescent="0.25">
      <c r="A6" s="7"/>
      <c r="B6" s="40"/>
      <c r="C6" s="10"/>
      <c r="D6" s="10"/>
      <c r="E6" s="10"/>
      <c r="F6" s="10"/>
      <c r="G6" s="10"/>
      <c r="H6" s="10"/>
      <c r="I6" s="10"/>
      <c r="J6" s="10"/>
      <c r="K6" s="10"/>
      <c r="L6" s="10"/>
      <c r="M6" s="10"/>
      <c r="N6" s="10"/>
      <c r="O6" s="37"/>
      <c r="P6" s="41"/>
    </row>
    <row r="7" spans="1:16" s="4" customFormat="1" ht="18.75" customHeight="1" x14ac:dyDescent="0.3">
      <c r="A7" s="7"/>
      <c r="B7" s="40" t="s">
        <v>42</v>
      </c>
      <c r="C7" s="10"/>
      <c r="D7" s="10"/>
      <c r="E7" s="10"/>
      <c r="F7" s="10"/>
      <c r="G7" s="10"/>
      <c r="H7" s="10"/>
      <c r="I7" s="10"/>
      <c r="J7" s="10"/>
      <c r="K7" s="10"/>
      <c r="L7" s="10"/>
      <c r="M7" s="10"/>
      <c r="N7" s="10"/>
      <c r="O7" s="37"/>
      <c r="P7" s="41"/>
    </row>
    <row r="8" spans="1:16" s="4" customFormat="1" ht="18.75" customHeight="1" x14ac:dyDescent="0.3">
      <c r="A8" s="7"/>
      <c r="B8" s="40" t="s">
        <v>41</v>
      </c>
      <c r="C8" s="10"/>
      <c r="D8" s="10"/>
      <c r="E8" s="10"/>
      <c r="F8" s="10"/>
      <c r="G8" s="10"/>
      <c r="H8" s="10"/>
      <c r="I8" s="10"/>
      <c r="J8" s="10"/>
      <c r="K8" s="10"/>
      <c r="L8" s="10"/>
      <c r="M8" s="10"/>
      <c r="N8" s="10"/>
      <c r="O8" s="37"/>
      <c r="P8" s="41"/>
    </row>
    <row r="9" spans="1:16" s="4" customFormat="1" ht="18.75" customHeight="1" x14ac:dyDescent="0.3">
      <c r="A9" s="7"/>
      <c r="B9" s="46" t="s">
        <v>43</v>
      </c>
      <c r="C9" s="44"/>
      <c r="D9" s="44"/>
      <c r="E9" s="44"/>
      <c r="F9" s="44"/>
      <c r="G9" s="44"/>
      <c r="H9" s="44"/>
      <c r="I9" s="44"/>
      <c r="J9" s="44"/>
      <c r="K9" s="44"/>
      <c r="L9" s="44"/>
      <c r="M9" s="44"/>
      <c r="N9" s="44"/>
      <c r="O9" s="45"/>
      <c r="P9" s="41"/>
    </row>
    <row r="10" spans="1:16" s="4" customFormat="1" ht="18.75" customHeight="1" x14ac:dyDescent="0.3">
      <c r="A10" s="7"/>
      <c r="B10" s="44"/>
      <c r="C10" s="44"/>
      <c r="D10" s="44"/>
      <c r="E10" s="44"/>
      <c r="F10" s="44"/>
      <c r="G10" s="44"/>
      <c r="H10" s="44"/>
      <c r="I10" s="44"/>
      <c r="J10" s="44"/>
      <c r="K10" s="44"/>
      <c r="L10" s="44"/>
      <c r="M10" s="44"/>
      <c r="N10" s="44"/>
      <c r="O10" s="45"/>
      <c r="P10" s="41"/>
    </row>
    <row r="11" spans="1:16" s="4" customFormat="1" ht="18.75" customHeight="1" x14ac:dyDescent="0.25">
      <c r="A11" s="7"/>
      <c r="B11" s="40" t="s">
        <v>44</v>
      </c>
      <c r="C11" s="10"/>
      <c r="D11" s="10"/>
      <c r="E11" s="10"/>
      <c r="F11" s="10"/>
      <c r="G11" s="10"/>
      <c r="H11" s="10"/>
      <c r="I11" s="10"/>
      <c r="J11" s="10"/>
      <c r="K11" s="10"/>
      <c r="L11" s="10"/>
      <c r="M11" s="10"/>
      <c r="N11" s="10"/>
      <c r="O11" s="37"/>
      <c r="P11" s="41"/>
    </row>
    <row r="12" spans="1:16" s="4" customFormat="1" ht="18.75" customHeight="1" x14ac:dyDescent="0.3">
      <c r="A12" s="7"/>
      <c r="B12" s="46" t="s">
        <v>45</v>
      </c>
      <c r="C12" s="44"/>
      <c r="D12" s="44"/>
      <c r="E12" s="44"/>
      <c r="F12" s="44"/>
      <c r="G12" s="44"/>
      <c r="H12" s="44"/>
      <c r="I12" s="44"/>
      <c r="J12" s="44"/>
      <c r="K12" s="44"/>
      <c r="L12" s="44"/>
      <c r="M12" s="44"/>
      <c r="N12" s="44"/>
      <c r="O12" s="45"/>
      <c r="P12" s="41"/>
    </row>
    <row r="13" spans="1:16" s="4" customFormat="1" ht="18.75" customHeight="1" x14ac:dyDescent="0.3">
      <c r="A13" s="7"/>
      <c r="B13" s="44"/>
      <c r="C13" s="44"/>
      <c r="D13" s="44"/>
      <c r="E13" s="44"/>
      <c r="F13" s="44"/>
      <c r="G13" s="44"/>
      <c r="H13" s="44"/>
      <c r="I13" s="44"/>
      <c r="J13" s="44"/>
      <c r="K13" s="44"/>
      <c r="L13" s="44"/>
      <c r="M13" s="44"/>
      <c r="N13" s="44"/>
      <c r="O13" s="45"/>
      <c r="P13" s="41"/>
    </row>
    <row r="14" spans="1:16" s="4" customFormat="1" ht="18.75" customHeight="1" x14ac:dyDescent="0.3">
      <c r="A14" s="7"/>
      <c r="B14" s="46" t="s">
        <v>46</v>
      </c>
      <c r="C14" s="44"/>
      <c r="D14" s="44"/>
      <c r="E14" s="44"/>
      <c r="F14" s="44"/>
      <c r="G14" s="44"/>
      <c r="H14" s="44"/>
      <c r="I14" s="44"/>
      <c r="J14" s="44"/>
      <c r="K14" s="44"/>
      <c r="L14" s="44"/>
      <c r="M14" s="44"/>
      <c r="N14" s="44"/>
      <c r="O14" s="45"/>
      <c r="P14" s="41"/>
    </row>
    <row r="15" spans="1:16" s="4" customFormat="1" ht="18.75" customHeight="1" x14ac:dyDescent="0.3">
      <c r="A15" s="7"/>
      <c r="B15" s="44"/>
      <c r="C15" s="44"/>
      <c r="D15" s="44"/>
      <c r="E15" s="44"/>
      <c r="F15" s="44"/>
      <c r="G15" s="44"/>
      <c r="H15" s="44"/>
      <c r="I15" s="44"/>
      <c r="J15" s="44"/>
      <c r="K15" s="44"/>
      <c r="L15" s="44"/>
      <c r="M15" s="44"/>
      <c r="N15" s="44"/>
      <c r="O15" s="45"/>
      <c r="P15" s="41"/>
    </row>
    <row r="16" spans="1:16" s="4" customFormat="1" ht="18.75" customHeight="1" x14ac:dyDescent="0.3">
      <c r="A16" s="7"/>
      <c r="B16" s="43" t="s">
        <v>47</v>
      </c>
      <c r="C16" s="44"/>
      <c r="D16" s="44"/>
      <c r="E16" s="44"/>
      <c r="F16" s="44"/>
      <c r="G16" s="44"/>
      <c r="H16" s="44"/>
      <c r="I16" s="44"/>
      <c r="J16" s="44"/>
      <c r="K16" s="44"/>
      <c r="L16" s="44"/>
      <c r="M16" s="44"/>
      <c r="N16" s="44"/>
      <c r="O16" s="45"/>
      <c r="P16" s="41"/>
    </row>
    <row r="17" spans="1:16" s="4" customFormat="1" ht="18.75" customHeight="1" x14ac:dyDescent="0.3">
      <c r="A17" s="7"/>
      <c r="B17" s="44"/>
      <c r="C17" s="44"/>
      <c r="D17" s="44"/>
      <c r="E17" s="44"/>
      <c r="F17" s="44"/>
      <c r="G17" s="44"/>
      <c r="H17" s="44"/>
      <c r="I17" s="44"/>
      <c r="J17" s="44"/>
      <c r="K17" s="44"/>
      <c r="L17" s="44"/>
      <c r="M17" s="44"/>
      <c r="N17" s="44"/>
      <c r="O17" s="45"/>
      <c r="P17" s="41"/>
    </row>
    <row r="18" spans="1:16" s="4" customFormat="1" ht="18.75" customHeight="1" x14ac:dyDescent="0.3">
      <c r="A18" s="7"/>
      <c r="B18" s="43" t="s">
        <v>48</v>
      </c>
      <c r="C18" s="44"/>
      <c r="D18" s="44"/>
      <c r="E18" s="44"/>
      <c r="F18" s="44"/>
      <c r="G18" s="44"/>
      <c r="H18" s="44"/>
      <c r="I18" s="44"/>
      <c r="J18" s="44"/>
      <c r="K18" s="44"/>
      <c r="L18" s="44"/>
      <c r="M18" s="44"/>
      <c r="N18" s="44"/>
      <c r="O18" s="45"/>
      <c r="P18" s="41"/>
    </row>
    <row r="19" spans="1:16" s="4" customFormat="1" ht="15" x14ac:dyDescent="0.25">
      <c r="A19" s="8"/>
      <c r="B19" s="35"/>
      <c r="C19" s="35"/>
      <c r="D19" s="35"/>
      <c r="E19" s="35"/>
      <c r="F19" s="35"/>
      <c r="G19" s="35"/>
      <c r="H19" s="35"/>
      <c r="I19" s="35"/>
      <c r="J19" s="35"/>
      <c r="K19" s="35"/>
      <c r="L19" s="35"/>
      <c r="M19" s="35"/>
      <c r="N19" s="35"/>
      <c r="O19" s="39"/>
      <c r="P19" s="41"/>
    </row>
    <row r="20" spans="1:16" ht="15" x14ac:dyDescent="0.25">
      <c r="B20" s="23"/>
      <c r="C20" s="23"/>
      <c r="D20" s="23"/>
      <c r="E20" s="23"/>
      <c r="F20" s="23"/>
      <c r="G20" s="23"/>
      <c r="H20" s="23"/>
      <c r="I20" s="23"/>
      <c r="J20" s="23"/>
      <c r="K20" s="23"/>
      <c r="L20" s="23"/>
      <c r="M20" s="23"/>
      <c r="N20" s="23"/>
      <c r="O20" s="23"/>
      <c r="P20" s="23"/>
    </row>
    <row r="21" spans="1:16" s="14" customFormat="1" x14ac:dyDescent="0.3">
      <c r="A21" s="13"/>
      <c r="B21" s="22" t="s">
        <v>24</v>
      </c>
      <c r="C21" s="12" t="s">
        <v>25</v>
      </c>
      <c r="D21" s="12" t="s">
        <v>26</v>
      </c>
      <c r="E21" s="12" t="s">
        <v>27</v>
      </c>
      <c r="F21" s="12" t="s">
        <v>28</v>
      </c>
      <c r="G21" s="12" t="s">
        <v>29</v>
      </c>
      <c r="H21" s="12" t="s">
        <v>30</v>
      </c>
      <c r="I21" s="12" t="s">
        <v>31</v>
      </c>
      <c r="J21" s="12" t="s">
        <v>32</v>
      </c>
      <c r="K21" s="12" t="s">
        <v>33</v>
      </c>
      <c r="L21" s="12" t="s">
        <v>34</v>
      </c>
      <c r="M21" s="12" t="s">
        <v>35</v>
      </c>
      <c r="N21" s="12" t="s">
        <v>36</v>
      </c>
      <c r="O21" s="12" t="s">
        <v>37</v>
      </c>
      <c r="P21" s="24"/>
    </row>
    <row r="22" spans="1:16" s="16" customFormat="1" ht="15" x14ac:dyDescent="0.25">
      <c r="A22" s="15"/>
      <c r="B22" s="25"/>
      <c r="C22" s="48"/>
      <c r="D22" s="48"/>
      <c r="E22" s="48"/>
      <c r="F22" s="26"/>
      <c r="G22" s="26"/>
      <c r="H22" s="26"/>
      <c r="I22" s="26"/>
      <c r="J22" s="26"/>
      <c r="K22" s="26"/>
      <c r="L22" s="26"/>
      <c r="M22" s="26"/>
      <c r="N22" s="26"/>
      <c r="O22" s="26"/>
      <c r="P22" s="27"/>
    </row>
    <row r="23" spans="1:16" s="14" customFormat="1" x14ac:dyDescent="0.3">
      <c r="A23" s="13"/>
      <c r="B23" s="34" t="s">
        <v>51</v>
      </c>
      <c r="C23" s="21">
        <v>9583</v>
      </c>
      <c r="D23" s="21">
        <f t="shared" ref="D23:O23" si="0">C60</f>
        <v>10708.339999999997</v>
      </c>
      <c r="E23" s="21">
        <f t="shared" si="0"/>
        <v>24300.588099999997</v>
      </c>
      <c r="F23" s="21">
        <f t="shared" si="0"/>
        <v>16032.987139999997</v>
      </c>
      <c r="G23" s="21">
        <f t="shared" si="0"/>
        <v>26996.921739999991</v>
      </c>
      <c r="H23" s="21">
        <f t="shared" si="0"/>
        <v>24058.333379999989</v>
      </c>
      <c r="I23" s="21">
        <f t="shared" si="0"/>
        <v>21102.57097999999</v>
      </c>
      <c r="J23" s="21">
        <f t="shared" si="0"/>
        <v>25406.653319999983</v>
      </c>
      <c r="K23" s="21">
        <f t="shared" si="0"/>
        <v>27161.250759999977</v>
      </c>
      <c r="L23" s="21">
        <f t="shared" si="0"/>
        <v>26662.358639999973</v>
      </c>
      <c r="M23" s="21">
        <f t="shared" si="0"/>
        <v>34401.176559999978</v>
      </c>
      <c r="N23" s="21">
        <f t="shared" si="0"/>
        <v>38454.772259999976</v>
      </c>
      <c r="O23" s="21">
        <f t="shared" si="0"/>
        <v>51694.082119999985</v>
      </c>
      <c r="P23" s="24"/>
    </row>
    <row r="24" spans="1:16" s="16" customFormat="1" ht="15" x14ac:dyDescent="0.25">
      <c r="A24" s="17"/>
      <c r="B24" s="25"/>
      <c r="C24" s="47"/>
      <c r="D24" s="47"/>
      <c r="E24" s="47"/>
      <c r="F24" s="26"/>
      <c r="G24" s="26"/>
      <c r="H24" s="26"/>
      <c r="I24" s="26"/>
      <c r="J24" s="26"/>
      <c r="K24" s="26"/>
      <c r="L24" s="26"/>
      <c r="M24" s="26"/>
      <c r="N24" s="26"/>
      <c r="O24" s="26"/>
      <c r="P24" s="27"/>
    </row>
    <row r="25" spans="1:16" s="14" customFormat="1" x14ac:dyDescent="0.3">
      <c r="A25" s="13"/>
      <c r="B25" s="49" t="s">
        <v>0</v>
      </c>
      <c r="C25" s="50"/>
      <c r="D25" s="50"/>
      <c r="E25" s="51"/>
      <c r="F25" s="28"/>
      <c r="G25" s="28"/>
      <c r="H25" s="28"/>
      <c r="I25" s="28"/>
      <c r="J25" s="28"/>
      <c r="K25" s="28"/>
      <c r="L25" s="28"/>
      <c r="M25" s="28"/>
      <c r="N25" s="28"/>
      <c r="O25" s="28"/>
      <c r="P25" s="24"/>
    </row>
    <row r="26" spans="1:16" x14ac:dyDescent="0.3">
      <c r="A26" s="15"/>
      <c r="B26" s="29" t="s">
        <v>1</v>
      </c>
      <c r="C26" s="19">
        <v>12581.54</v>
      </c>
      <c r="D26" s="19">
        <v>15358.4</v>
      </c>
      <c r="E26" s="19">
        <v>11549.54</v>
      </c>
      <c r="F26" s="19">
        <v>18453</v>
      </c>
      <c r="G26" s="19">
        <v>9583.5400000000009</v>
      </c>
      <c r="H26" s="19">
        <v>8327.4500000000007</v>
      </c>
      <c r="I26" s="19">
        <v>9325.84</v>
      </c>
      <c r="J26" s="19">
        <v>15583.54</v>
      </c>
      <c r="K26" s="19">
        <v>17689.98</v>
      </c>
      <c r="L26" s="19">
        <v>25518.87</v>
      </c>
      <c r="M26" s="19">
        <v>22358.75</v>
      </c>
      <c r="N26" s="19">
        <v>28351.11</v>
      </c>
      <c r="O26" s="19">
        <v>15383.58</v>
      </c>
      <c r="P26" s="23"/>
    </row>
    <row r="27" spans="1:16" x14ac:dyDescent="0.3">
      <c r="A27" s="15"/>
      <c r="B27" s="29" t="s">
        <v>2</v>
      </c>
      <c r="C27" s="19">
        <v>0</v>
      </c>
      <c r="D27" s="19">
        <v>0</v>
      </c>
      <c r="E27" s="19">
        <v>0</v>
      </c>
      <c r="F27" s="19">
        <v>0</v>
      </c>
      <c r="G27" s="19">
        <v>0</v>
      </c>
      <c r="H27" s="19">
        <v>0</v>
      </c>
      <c r="I27" s="19">
        <v>0</v>
      </c>
      <c r="J27" s="19">
        <v>0</v>
      </c>
      <c r="K27" s="19">
        <v>0</v>
      </c>
      <c r="L27" s="19">
        <v>0</v>
      </c>
      <c r="M27" s="19">
        <v>0</v>
      </c>
      <c r="N27" s="19">
        <v>0</v>
      </c>
      <c r="O27" s="19">
        <v>0</v>
      </c>
      <c r="P27" s="23"/>
    </row>
    <row r="28" spans="1:16" ht="15" x14ac:dyDescent="0.25">
      <c r="A28" s="15"/>
      <c r="B28" s="29" t="s">
        <v>3</v>
      </c>
      <c r="C28" s="19">
        <v>50000</v>
      </c>
      <c r="D28" s="19">
        <v>0</v>
      </c>
      <c r="E28" s="19">
        <v>0</v>
      </c>
      <c r="F28" s="19">
        <v>2500</v>
      </c>
      <c r="G28" s="19">
        <v>0</v>
      </c>
      <c r="H28" s="19">
        <v>0</v>
      </c>
      <c r="I28" s="19">
        <v>0</v>
      </c>
      <c r="J28" s="19">
        <v>0</v>
      </c>
      <c r="K28" s="19">
        <v>0</v>
      </c>
      <c r="L28" s="19">
        <v>15000</v>
      </c>
      <c r="M28" s="19">
        <v>0</v>
      </c>
      <c r="N28" s="19">
        <v>0</v>
      </c>
      <c r="O28" s="19">
        <v>0</v>
      </c>
      <c r="P28" s="23"/>
    </row>
    <row r="29" spans="1:16" x14ac:dyDescent="0.3">
      <c r="A29" s="15"/>
      <c r="B29" s="29" t="s">
        <v>4</v>
      </c>
      <c r="C29" s="19">
        <v>2478.3000000000002</v>
      </c>
      <c r="D29" s="19">
        <v>2478.3000000000002</v>
      </c>
      <c r="E29" s="19">
        <v>2478.3000000000002</v>
      </c>
      <c r="F29" s="19">
        <v>2478.3000000000002</v>
      </c>
      <c r="G29" s="19">
        <v>2478.3000000000002</v>
      </c>
      <c r="H29" s="19">
        <v>2478.3000000000002</v>
      </c>
      <c r="I29" s="19">
        <v>2478.3000000000002</v>
      </c>
      <c r="J29" s="19">
        <v>2478.3000000000002</v>
      </c>
      <c r="K29" s="19">
        <v>2478.3000000000002</v>
      </c>
      <c r="L29" s="19">
        <v>2478.3000000000002</v>
      </c>
      <c r="M29" s="19">
        <v>2478.3000000000002</v>
      </c>
      <c r="N29" s="19">
        <v>2478.3000000000002</v>
      </c>
      <c r="O29" s="19">
        <v>2478.3000000000002</v>
      </c>
      <c r="P29" s="23"/>
    </row>
    <row r="30" spans="1:16" x14ac:dyDescent="0.3">
      <c r="A30" s="15"/>
      <c r="B30" s="29" t="s">
        <v>5</v>
      </c>
      <c r="C30" s="19">
        <v>625.58000000000004</v>
      </c>
      <c r="D30" s="19">
        <f t="shared" ref="D30:O30" si="1">(C41+C42+C43+C44+C46+C48)*0.19</f>
        <v>11413.8567</v>
      </c>
      <c r="E30" s="19">
        <f t="shared" si="1"/>
        <v>1132.9350400000001</v>
      </c>
      <c r="F30" s="19">
        <f t="shared" si="1"/>
        <v>2509.0032000000006</v>
      </c>
      <c r="G30" s="19">
        <f t="shared" si="1"/>
        <v>1040.6216400000003</v>
      </c>
      <c r="H30" s="19">
        <f t="shared" si="1"/>
        <v>993.69620000000009</v>
      </c>
      <c r="I30" s="19">
        <f t="shared" si="1"/>
        <v>1069.57384</v>
      </c>
      <c r="J30" s="19">
        <f t="shared" si="1"/>
        <v>1744.6590400000002</v>
      </c>
      <c r="K30" s="19">
        <f t="shared" si="1"/>
        <v>1705.24848</v>
      </c>
      <c r="L30" s="19">
        <f t="shared" si="1"/>
        <v>2300.2441200000003</v>
      </c>
      <c r="M30" s="19">
        <f t="shared" si="1"/>
        <v>5109.5749999999998</v>
      </c>
      <c r="N30" s="19">
        <f t="shared" si="1"/>
        <v>2515.4943600000001</v>
      </c>
      <c r="O30" s="19">
        <f t="shared" si="1"/>
        <v>1529.9620800000002</v>
      </c>
      <c r="P30" s="23"/>
    </row>
    <row r="31" spans="1:16" x14ac:dyDescent="0.3">
      <c r="A31" s="15"/>
      <c r="B31" s="29" t="s">
        <v>6</v>
      </c>
      <c r="C31" s="19">
        <v>0</v>
      </c>
      <c r="D31" s="19">
        <v>0</v>
      </c>
      <c r="E31" s="19">
        <v>0</v>
      </c>
      <c r="F31" s="19">
        <v>0</v>
      </c>
      <c r="G31" s="19">
        <v>0</v>
      </c>
      <c r="H31" s="19">
        <v>0</v>
      </c>
      <c r="I31" s="19">
        <v>9500</v>
      </c>
      <c r="J31" s="19">
        <v>0</v>
      </c>
      <c r="K31" s="19">
        <v>0</v>
      </c>
      <c r="L31" s="19">
        <v>0</v>
      </c>
      <c r="M31" s="19">
        <v>0</v>
      </c>
      <c r="N31" s="19">
        <v>0</v>
      </c>
      <c r="O31" s="19">
        <v>0</v>
      </c>
      <c r="P31" s="23"/>
    </row>
    <row r="32" spans="1:16" x14ac:dyDescent="0.3">
      <c r="A32" s="15"/>
      <c r="B32" s="29" t="s">
        <v>7</v>
      </c>
      <c r="C32" s="19">
        <v>2500</v>
      </c>
      <c r="D32" s="19">
        <v>0</v>
      </c>
      <c r="E32" s="19">
        <v>0</v>
      </c>
      <c r="F32" s="19">
        <v>0</v>
      </c>
      <c r="G32" s="19">
        <v>0</v>
      </c>
      <c r="H32" s="19">
        <v>0</v>
      </c>
      <c r="I32" s="19">
        <v>0</v>
      </c>
      <c r="J32" s="19">
        <v>0</v>
      </c>
      <c r="K32" s="19">
        <v>0</v>
      </c>
      <c r="L32" s="19">
        <v>0</v>
      </c>
      <c r="M32" s="19">
        <v>0</v>
      </c>
      <c r="N32" s="19">
        <v>0</v>
      </c>
      <c r="O32" s="19">
        <v>0</v>
      </c>
      <c r="P32" s="23"/>
    </row>
    <row r="33" spans="1:16" x14ac:dyDescent="0.3">
      <c r="A33" s="15"/>
      <c r="B33" s="29" t="s">
        <v>52</v>
      </c>
      <c r="C33" s="19">
        <v>0</v>
      </c>
      <c r="D33" s="19">
        <v>0</v>
      </c>
      <c r="E33" s="19">
        <v>0</v>
      </c>
      <c r="F33" s="19">
        <v>0</v>
      </c>
      <c r="G33" s="19">
        <v>0</v>
      </c>
      <c r="H33" s="19">
        <v>0</v>
      </c>
      <c r="I33" s="19">
        <v>0</v>
      </c>
      <c r="J33" s="19">
        <v>0</v>
      </c>
      <c r="K33" s="19">
        <v>0</v>
      </c>
      <c r="L33" s="19">
        <v>0</v>
      </c>
      <c r="M33" s="19">
        <v>0</v>
      </c>
      <c r="N33" s="19">
        <v>0</v>
      </c>
      <c r="O33" s="19">
        <v>0</v>
      </c>
      <c r="P33" s="23"/>
    </row>
    <row r="34" spans="1:16" x14ac:dyDescent="0.3">
      <c r="A34" s="15"/>
      <c r="B34" s="29" t="s">
        <v>38</v>
      </c>
      <c r="C34" s="19"/>
      <c r="D34" s="19"/>
      <c r="E34" s="19"/>
      <c r="F34" s="19"/>
      <c r="G34" s="19"/>
      <c r="H34" s="19"/>
      <c r="I34" s="19"/>
      <c r="J34" s="19"/>
      <c r="K34" s="19"/>
      <c r="L34" s="19"/>
      <c r="M34" s="19"/>
      <c r="N34" s="19"/>
      <c r="O34" s="19"/>
      <c r="P34" s="23"/>
    </row>
    <row r="35" spans="1:16" x14ac:dyDescent="0.3">
      <c r="A35" s="15"/>
      <c r="B35" s="29" t="s">
        <v>38</v>
      </c>
      <c r="C35" s="19"/>
      <c r="D35" s="19"/>
      <c r="E35" s="19"/>
      <c r="F35" s="19"/>
      <c r="G35" s="19"/>
      <c r="H35" s="19"/>
      <c r="I35" s="19"/>
      <c r="J35" s="19"/>
      <c r="K35" s="19"/>
      <c r="L35" s="19"/>
      <c r="M35" s="19"/>
      <c r="N35" s="19"/>
      <c r="O35" s="19"/>
      <c r="P35" s="23"/>
    </row>
    <row r="36" spans="1:16" x14ac:dyDescent="0.3">
      <c r="A36" s="15"/>
      <c r="B36" s="29" t="s">
        <v>38</v>
      </c>
      <c r="C36" s="19"/>
      <c r="D36" s="19"/>
      <c r="E36" s="19"/>
      <c r="F36" s="19"/>
      <c r="G36" s="19"/>
      <c r="H36" s="19"/>
      <c r="I36" s="19"/>
      <c r="J36" s="19"/>
      <c r="K36" s="19"/>
      <c r="L36" s="19"/>
      <c r="M36" s="19"/>
      <c r="N36" s="19"/>
      <c r="O36" s="19"/>
      <c r="P36" s="23"/>
    </row>
    <row r="37" spans="1:16" x14ac:dyDescent="0.3">
      <c r="A37" s="15"/>
      <c r="B37" s="29" t="s">
        <v>38</v>
      </c>
      <c r="C37" s="19"/>
      <c r="D37" s="19"/>
      <c r="E37" s="19"/>
      <c r="F37" s="19"/>
      <c r="G37" s="19"/>
      <c r="H37" s="19"/>
      <c r="I37" s="19"/>
      <c r="J37" s="19"/>
      <c r="K37" s="19"/>
      <c r="L37" s="19"/>
      <c r="M37" s="19"/>
      <c r="N37" s="19"/>
      <c r="O37" s="19"/>
      <c r="P37" s="23"/>
    </row>
    <row r="38" spans="1:16" x14ac:dyDescent="0.3">
      <c r="A38" s="15"/>
      <c r="B38" s="20" t="s">
        <v>8</v>
      </c>
      <c r="C38" s="21">
        <f t="shared" ref="C38:O38" si="2">SUM(C26:C37)</f>
        <v>68185.42</v>
      </c>
      <c r="D38" s="21">
        <f t="shared" si="2"/>
        <v>29250.556700000001</v>
      </c>
      <c r="E38" s="21">
        <f t="shared" si="2"/>
        <v>15160.77504</v>
      </c>
      <c r="F38" s="21">
        <f t="shared" si="2"/>
        <v>25940.303199999998</v>
      </c>
      <c r="G38" s="21">
        <f t="shared" si="2"/>
        <v>13102.461640000001</v>
      </c>
      <c r="H38" s="21">
        <f t="shared" si="2"/>
        <v>11799.4462</v>
      </c>
      <c r="I38" s="21">
        <f t="shared" si="2"/>
        <v>22373.71384</v>
      </c>
      <c r="J38" s="21">
        <f t="shared" si="2"/>
        <v>19806.499039999999</v>
      </c>
      <c r="K38" s="21">
        <f t="shared" si="2"/>
        <v>21873.528479999997</v>
      </c>
      <c r="L38" s="21">
        <f t="shared" si="2"/>
        <v>45297.414120000001</v>
      </c>
      <c r="M38" s="21">
        <f t="shared" si="2"/>
        <v>29946.625</v>
      </c>
      <c r="N38" s="21">
        <f t="shared" si="2"/>
        <v>33344.90436</v>
      </c>
      <c r="O38" s="21">
        <f t="shared" si="2"/>
        <v>19391.842080000002</v>
      </c>
      <c r="P38" s="23"/>
    </row>
    <row r="39" spans="1:16" s="16" customFormat="1" x14ac:dyDescent="0.3">
      <c r="A39" s="17"/>
      <c r="B39" s="25"/>
      <c r="C39" s="47"/>
      <c r="D39" s="47"/>
      <c r="E39" s="47"/>
      <c r="F39" s="26"/>
      <c r="G39" s="26"/>
      <c r="H39" s="26"/>
      <c r="I39" s="26"/>
      <c r="J39" s="26"/>
      <c r="K39" s="26"/>
      <c r="L39" s="26"/>
      <c r="M39" s="26"/>
      <c r="N39" s="26"/>
      <c r="O39" s="26"/>
      <c r="P39" s="27"/>
    </row>
    <row r="40" spans="1:16" x14ac:dyDescent="0.3">
      <c r="A40" s="15"/>
      <c r="B40" s="49" t="s">
        <v>9</v>
      </c>
      <c r="C40" s="50"/>
      <c r="D40" s="50"/>
      <c r="E40" s="51"/>
      <c r="F40" s="30"/>
      <c r="G40" s="30"/>
      <c r="H40" s="30"/>
      <c r="I40" s="30"/>
      <c r="J40" s="30"/>
      <c r="K40" s="30"/>
      <c r="L40" s="30"/>
      <c r="M40" s="30"/>
      <c r="N40" s="30"/>
      <c r="O40" s="30"/>
      <c r="P40" s="23"/>
    </row>
    <row r="41" spans="1:16" x14ac:dyDescent="0.3">
      <c r="A41" s="15"/>
      <c r="B41" s="29" t="s">
        <v>10</v>
      </c>
      <c r="C41" s="19">
        <f t="shared" ref="C41:N41" si="3">D26*0.4</f>
        <v>6143.3600000000006</v>
      </c>
      <c r="D41" s="19">
        <f t="shared" si="3"/>
        <v>4619.8160000000007</v>
      </c>
      <c r="E41" s="19">
        <f t="shared" si="3"/>
        <v>7381.2000000000007</v>
      </c>
      <c r="F41" s="19">
        <f t="shared" si="3"/>
        <v>3833.4160000000006</v>
      </c>
      <c r="G41" s="19">
        <f t="shared" si="3"/>
        <v>3330.9800000000005</v>
      </c>
      <c r="H41" s="19">
        <f t="shared" si="3"/>
        <v>3730.3360000000002</v>
      </c>
      <c r="I41" s="19">
        <f t="shared" si="3"/>
        <v>6233.4160000000011</v>
      </c>
      <c r="J41" s="19">
        <f t="shared" si="3"/>
        <v>7075.9920000000002</v>
      </c>
      <c r="K41" s="19">
        <f t="shared" si="3"/>
        <v>10207.548000000001</v>
      </c>
      <c r="L41" s="19">
        <f t="shared" si="3"/>
        <v>8943.5</v>
      </c>
      <c r="M41" s="19">
        <f t="shared" si="3"/>
        <v>11340.444000000001</v>
      </c>
      <c r="N41" s="19">
        <f t="shared" si="3"/>
        <v>6153.4320000000007</v>
      </c>
      <c r="O41" s="19">
        <f>O26*0.4</f>
        <v>6153.4320000000007</v>
      </c>
      <c r="P41" s="23"/>
    </row>
    <row r="42" spans="1:16" x14ac:dyDescent="0.3">
      <c r="A42" s="15"/>
      <c r="B42" s="29" t="s">
        <v>11</v>
      </c>
      <c r="C42" s="19">
        <v>199</v>
      </c>
      <c r="D42" s="19">
        <f>199*2</f>
        <v>398</v>
      </c>
      <c r="E42" s="19">
        <v>298</v>
      </c>
      <c r="F42" s="19">
        <v>298</v>
      </c>
      <c r="G42" s="19">
        <v>249</v>
      </c>
      <c r="H42" s="19">
        <v>249</v>
      </c>
      <c r="I42" s="19">
        <v>249</v>
      </c>
      <c r="J42" s="19">
        <v>249</v>
      </c>
      <c r="K42" s="19">
        <v>249</v>
      </c>
      <c r="L42" s="19">
        <v>249</v>
      </c>
      <c r="M42" s="19">
        <v>249</v>
      </c>
      <c r="N42" s="19">
        <v>249</v>
      </c>
      <c r="O42" s="19">
        <v>249</v>
      </c>
      <c r="P42" s="23"/>
    </row>
    <row r="43" spans="1:16" x14ac:dyDescent="0.3">
      <c r="A43" s="15"/>
      <c r="B43" s="29" t="s">
        <v>12</v>
      </c>
      <c r="C43" s="19">
        <v>750</v>
      </c>
      <c r="D43" s="19">
        <v>750</v>
      </c>
      <c r="E43" s="19">
        <v>1580</v>
      </c>
      <c r="F43" s="19">
        <v>750</v>
      </c>
      <c r="G43" s="19">
        <v>750</v>
      </c>
      <c r="H43" s="19">
        <v>750</v>
      </c>
      <c r="I43" s="19">
        <v>1800</v>
      </c>
      <c r="J43" s="19">
        <v>750</v>
      </c>
      <c r="K43" s="19">
        <v>750</v>
      </c>
      <c r="L43" s="19">
        <v>1800</v>
      </c>
      <c r="M43" s="19">
        <v>750</v>
      </c>
      <c r="N43" s="19">
        <v>750</v>
      </c>
      <c r="O43" s="19">
        <v>1800</v>
      </c>
      <c r="P43" s="23"/>
    </row>
    <row r="44" spans="1:16" x14ac:dyDescent="0.3">
      <c r="A44" s="15"/>
      <c r="B44" s="29" t="s">
        <v>13</v>
      </c>
      <c r="C44" s="19">
        <v>680.57</v>
      </c>
      <c r="D44" s="19">
        <v>0</v>
      </c>
      <c r="E44" s="19">
        <v>2586.54</v>
      </c>
      <c r="F44" s="19">
        <v>175.54</v>
      </c>
      <c r="G44" s="19">
        <v>450</v>
      </c>
      <c r="H44" s="19">
        <v>450</v>
      </c>
      <c r="I44" s="19">
        <v>450</v>
      </c>
      <c r="J44" s="19">
        <v>450</v>
      </c>
      <c r="K44" s="19">
        <v>450</v>
      </c>
      <c r="L44" s="19">
        <v>450</v>
      </c>
      <c r="M44" s="19">
        <v>450</v>
      </c>
      <c r="N44" s="19">
        <v>450</v>
      </c>
      <c r="O44" s="19">
        <v>450</v>
      </c>
      <c r="P44" s="23"/>
    </row>
    <row r="45" spans="1:16" x14ac:dyDescent="0.3">
      <c r="A45" s="15"/>
      <c r="B45" s="29" t="s">
        <v>14</v>
      </c>
      <c r="C45" s="19">
        <v>305</v>
      </c>
      <c r="D45" s="19">
        <v>305</v>
      </c>
      <c r="E45" s="19">
        <v>305</v>
      </c>
      <c r="F45" s="19">
        <v>305</v>
      </c>
      <c r="G45" s="19">
        <v>305</v>
      </c>
      <c r="H45" s="19">
        <v>305</v>
      </c>
      <c r="I45" s="19">
        <v>305</v>
      </c>
      <c r="J45" s="19">
        <v>305</v>
      </c>
      <c r="K45" s="19">
        <v>305</v>
      </c>
      <c r="L45" s="19">
        <v>305</v>
      </c>
      <c r="M45" s="19">
        <v>305</v>
      </c>
      <c r="N45" s="19">
        <v>305</v>
      </c>
      <c r="O45" s="19">
        <v>305</v>
      </c>
      <c r="P45" s="23"/>
    </row>
    <row r="46" spans="1:16" x14ac:dyDescent="0.3">
      <c r="A46" s="15"/>
      <c r="B46" s="29" t="s">
        <v>15</v>
      </c>
      <c r="C46" s="19">
        <v>2300</v>
      </c>
      <c r="D46" s="19">
        <v>195</v>
      </c>
      <c r="E46" s="19">
        <v>1359.54</v>
      </c>
      <c r="F46" s="19">
        <v>420</v>
      </c>
      <c r="G46" s="19">
        <v>450</v>
      </c>
      <c r="H46" s="19">
        <v>450</v>
      </c>
      <c r="I46" s="19">
        <v>450</v>
      </c>
      <c r="J46" s="19">
        <v>450</v>
      </c>
      <c r="K46" s="19">
        <v>450</v>
      </c>
      <c r="L46" s="19">
        <v>450</v>
      </c>
      <c r="M46" s="19">
        <v>450</v>
      </c>
      <c r="N46" s="19">
        <v>450</v>
      </c>
      <c r="O46" s="19">
        <v>450</v>
      </c>
      <c r="P46" s="23"/>
    </row>
    <row r="47" spans="1:16" x14ac:dyDescent="0.3">
      <c r="A47" s="15"/>
      <c r="B47" s="29" t="s">
        <v>16</v>
      </c>
      <c r="C47" s="19">
        <f>11485*0.19</f>
        <v>2182.15</v>
      </c>
      <c r="D47" s="19">
        <f t="shared" ref="D47:O47" si="4">C26*0.19</f>
        <v>2390.4926</v>
      </c>
      <c r="E47" s="19">
        <f t="shared" si="4"/>
        <v>2918.096</v>
      </c>
      <c r="F47" s="19">
        <f t="shared" si="4"/>
        <v>2194.4126000000001</v>
      </c>
      <c r="G47" s="19">
        <f t="shared" si="4"/>
        <v>3506.07</v>
      </c>
      <c r="H47" s="19">
        <f t="shared" si="4"/>
        <v>1820.8726000000001</v>
      </c>
      <c r="I47" s="19">
        <f t="shared" si="4"/>
        <v>1582.2155000000002</v>
      </c>
      <c r="J47" s="19">
        <f t="shared" si="4"/>
        <v>1771.9096</v>
      </c>
      <c r="K47" s="19">
        <f t="shared" si="4"/>
        <v>2960.8726000000001</v>
      </c>
      <c r="L47" s="19">
        <f t="shared" si="4"/>
        <v>3361.0962</v>
      </c>
      <c r="M47" s="19">
        <f t="shared" si="4"/>
        <v>4848.5852999999997</v>
      </c>
      <c r="N47" s="19">
        <f t="shared" si="4"/>
        <v>4248.1625000000004</v>
      </c>
      <c r="O47" s="19">
        <f t="shared" si="4"/>
        <v>5386.7109</v>
      </c>
      <c r="P47" s="23"/>
    </row>
    <row r="48" spans="1:16" x14ac:dyDescent="0.3">
      <c r="A48" s="15"/>
      <c r="B48" s="29" t="s">
        <v>17</v>
      </c>
      <c r="C48" s="19">
        <v>50000</v>
      </c>
      <c r="D48" s="19">
        <v>0</v>
      </c>
      <c r="E48" s="19">
        <v>0</v>
      </c>
      <c r="F48" s="19">
        <v>0</v>
      </c>
      <c r="G48" s="19">
        <v>0</v>
      </c>
      <c r="H48" s="19">
        <v>0</v>
      </c>
      <c r="I48" s="19">
        <v>0</v>
      </c>
      <c r="J48" s="19">
        <v>0</v>
      </c>
      <c r="K48" s="19">
        <v>0</v>
      </c>
      <c r="L48" s="19">
        <v>15000</v>
      </c>
      <c r="M48" s="19">
        <v>0</v>
      </c>
      <c r="N48" s="19">
        <v>0</v>
      </c>
      <c r="O48" s="19">
        <v>0</v>
      </c>
      <c r="P48" s="23"/>
    </row>
    <row r="49" spans="1:16" x14ac:dyDescent="0.3">
      <c r="A49" s="15"/>
      <c r="B49" s="29" t="s">
        <v>18</v>
      </c>
      <c r="C49" s="19">
        <v>0</v>
      </c>
      <c r="D49" s="19">
        <v>2500</v>
      </c>
      <c r="E49" s="19">
        <v>2500</v>
      </c>
      <c r="F49" s="19">
        <v>2500</v>
      </c>
      <c r="G49" s="19">
        <v>2500</v>
      </c>
      <c r="H49" s="19">
        <v>2500</v>
      </c>
      <c r="I49" s="19">
        <v>2500</v>
      </c>
      <c r="J49" s="19">
        <v>2500</v>
      </c>
      <c r="K49" s="19">
        <v>2500</v>
      </c>
      <c r="L49" s="19">
        <v>2500</v>
      </c>
      <c r="M49" s="19">
        <v>3000</v>
      </c>
      <c r="N49" s="19">
        <v>3000</v>
      </c>
      <c r="O49" s="19">
        <v>3000</v>
      </c>
      <c r="P49" s="23"/>
    </row>
    <row r="50" spans="1:16" x14ac:dyDescent="0.3">
      <c r="A50" s="15"/>
      <c r="B50" s="29" t="s">
        <v>19</v>
      </c>
      <c r="C50" s="19">
        <v>4500</v>
      </c>
      <c r="D50" s="19">
        <v>4500</v>
      </c>
      <c r="E50" s="19">
        <v>4500</v>
      </c>
      <c r="F50" s="19">
        <v>4500</v>
      </c>
      <c r="G50" s="19">
        <v>4500</v>
      </c>
      <c r="H50" s="19">
        <v>4500</v>
      </c>
      <c r="I50" s="19">
        <v>4500</v>
      </c>
      <c r="J50" s="19">
        <v>4500</v>
      </c>
      <c r="K50" s="19">
        <v>4500</v>
      </c>
      <c r="L50" s="19">
        <v>4500</v>
      </c>
      <c r="M50" s="19">
        <v>4500</v>
      </c>
      <c r="N50" s="19">
        <v>4500</v>
      </c>
      <c r="O50" s="19">
        <v>4500</v>
      </c>
      <c r="P50" s="23"/>
    </row>
    <row r="51" spans="1:16" x14ac:dyDescent="0.3">
      <c r="A51" s="15"/>
      <c r="B51" s="42" t="s">
        <v>53</v>
      </c>
      <c r="C51" s="19">
        <v>0</v>
      </c>
      <c r="D51" s="19">
        <v>0</v>
      </c>
      <c r="E51" s="19">
        <v>0</v>
      </c>
      <c r="F51" s="19">
        <v>0</v>
      </c>
      <c r="G51" s="19">
        <v>0</v>
      </c>
      <c r="H51" s="19">
        <v>0</v>
      </c>
      <c r="I51" s="19">
        <v>0</v>
      </c>
      <c r="J51" s="19">
        <v>0</v>
      </c>
      <c r="K51" s="19">
        <v>0</v>
      </c>
      <c r="L51" s="19">
        <v>0</v>
      </c>
      <c r="M51" s="19">
        <v>0</v>
      </c>
      <c r="N51" s="19">
        <v>0</v>
      </c>
      <c r="O51" s="19">
        <v>0</v>
      </c>
      <c r="P51" s="23"/>
    </row>
    <row r="52" spans="1:16" x14ac:dyDescent="0.3">
      <c r="A52" s="15"/>
      <c r="B52" s="29" t="s">
        <v>38</v>
      </c>
      <c r="C52" s="19"/>
      <c r="D52" s="19"/>
      <c r="E52" s="19"/>
      <c r="F52" s="19"/>
      <c r="G52" s="19"/>
      <c r="H52" s="19"/>
      <c r="I52" s="19"/>
      <c r="J52" s="19"/>
      <c r="K52" s="19"/>
      <c r="L52" s="19"/>
      <c r="M52" s="19"/>
      <c r="N52" s="19"/>
      <c r="O52" s="19"/>
      <c r="P52" s="23"/>
    </row>
    <row r="53" spans="1:16" x14ac:dyDescent="0.3">
      <c r="A53" s="15"/>
      <c r="B53" s="29" t="s">
        <v>38</v>
      </c>
      <c r="C53" s="19"/>
      <c r="D53" s="19"/>
      <c r="E53" s="19"/>
      <c r="F53" s="19"/>
      <c r="G53" s="19"/>
      <c r="H53" s="19"/>
      <c r="I53" s="19"/>
      <c r="J53" s="19"/>
      <c r="K53" s="19"/>
      <c r="L53" s="19"/>
      <c r="M53" s="19"/>
      <c r="N53" s="19"/>
      <c r="O53" s="19"/>
      <c r="P53" s="23"/>
    </row>
    <row r="54" spans="1:16" x14ac:dyDescent="0.3">
      <c r="A54" s="15"/>
      <c r="B54" s="29" t="s">
        <v>38</v>
      </c>
      <c r="C54" s="19"/>
      <c r="D54" s="19"/>
      <c r="E54" s="19"/>
      <c r="F54" s="19"/>
      <c r="G54" s="19"/>
      <c r="H54" s="19"/>
      <c r="I54" s="19"/>
      <c r="J54" s="19"/>
      <c r="K54" s="19"/>
      <c r="L54" s="19"/>
      <c r="M54" s="19"/>
      <c r="N54" s="19"/>
      <c r="O54" s="19"/>
      <c r="P54" s="23"/>
    </row>
    <row r="55" spans="1:16" x14ac:dyDescent="0.3">
      <c r="A55" s="15"/>
      <c r="B55" s="29" t="s">
        <v>38</v>
      </c>
      <c r="C55" s="19"/>
      <c r="D55" s="19"/>
      <c r="E55" s="19"/>
      <c r="F55" s="19"/>
      <c r="G55" s="19"/>
      <c r="H55" s="19"/>
      <c r="I55" s="19"/>
      <c r="J55" s="19"/>
      <c r="K55" s="19"/>
      <c r="L55" s="19"/>
      <c r="M55" s="19"/>
      <c r="N55" s="19"/>
      <c r="O55" s="19"/>
      <c r="P55" s="23"/>
    </row>
    <row r="56" spans="1:16" x14ac:dyDescent="0.3">
      <c r="A56" s="15"/>
      <c r="B56" s="20" t="s">
        <v>20</v>
      </c>
      <c r="C56" s="21">
        <f>SUM(C41:C55)</f>
        <v>67060.08</v>
      </c>
      <c r="D56" s="21">
        <f t="shared" ref="C56:O56" si="5">SUM(D41:D55)</f>
        <v>15658.3086</v>
      </c>
      <c r="E56" s="21">
        <f t="shared" si="5"/>
        <v>23428.376000000004</v>
      </c>
      <c r="F56" s="21">
        <f t="shared" si="5"/>
        <v>14976.368600000002</v>
      </c>
      <c r="G56" s="21">
        <f t="shared" si="5"/>
        <v>16041.050000000001</v>
      </c>
      <c r="H56" s="21">
        <f t="shared" si="5"/>
        <v>14755.2086</v>
      </c>
      <c r="I56" s="21">
        <f t="shared" si="5"/>
        <v>18069.631500000003</v>
      </c>
      <c r="J56" s="21">
        <f t="shared" si="5"/>
        <v>18051.901600000001</v>
      </c>
      <c r="K56" s="21">
        <f t="shared" si="5"/>
        <v>22372.420600000001</v>
      </c>
      <c r="L56" s="21">
        <f t="shared" si="5"/>
        <v>37558.5962</v>
      </c>
      <c r="M56" s="21">
        <f t="shared" si="5"/>
        <v>25893.029300000002</v>
      </c>
      <c r="N56" s="21">
        <f t="shared" si="5"/>
        <v>20105.594499999999</v>
      </c>
      <c r="O56" s="21">
        <f t="shared" si="5"/>
        <v>22294.142899999999</v>
      </c>
      <c r="P56" s="23"/>
    </row>
    <row r="57" spans="1:16" x14ac:dyDescent="0.3">
      <c r="A57" s="15"/>
      <c r="B57" s="31"/>
      <c r="C57" s="32"/>
      <c r="D57" s="32"/>
      <c r="E57" s="32"/>
      <c r="F57" s="32"/>
      <c r="G57" s="32"/>
      <c r="H57" s="32"/>
      <c r="I57" s="32"/>
      <c r="J57" s="32"/>
      <c r="K57" s="32"/>
      <c r="L57" s="32"/>
      <c r="M57" s="32"/>
      <c r="N57" s="32"/>
      <c r="O57" s="33"/>
      <c r="P57" s="23"/>
    </row>
    <row r="58" spans="1:16" x14ac:dyDescent="0.3">
      <c r="A58" s="15"/>
      <c r="B58" s="20" t="s">
        <v>21</v>
      </c>
      <c r="C58" s="21">
        <f t="shared" ref="C58:O58" si="6">C38-C56</f>
        <v>1125.3399999999965</v>
      </c>
      <c r="D58" s="21">
        <f t="shared" si="6"/>
        <v>13592.248100000001</v>
      </c>
      <c r="E58" s="21">
        <f t="shared" si="6"/>
        <v>-8267.6009600000034</v>
      </c>
      <c r="F58" s="21">
        <f t="shared" si="6"/>
        <v>10963.934599999997</v>
      </c>
      <c r="G58" s="21">
        <f t="shared" si="6"/>
        <v>-2938.5883599999997</v>
      </c>
      <c r="H58" s="21">
        <f t="shared" si="6"/>
        <v>-2955.7623999999996</v>
      </c>
      <c r="I58" s="21">
        <f t="shared" si="6"/>
        <v>4304.0823399999972</v>
      </c>
      <c r="J58" s="21">
        <f t="shared" si="6"/>
        <v>1754.5974399999977</v>
      </c>
      <c r="K58" s="21">
        <f t="shared" si="6"/>
        <v>-498.89212000000407</v>
      </c>
      <c r="L58" s="21">
        <f t="shared" si="6"/>
        <v>7738.8179200000013</v>
      </c>
      <c r="M58" s="21">
        <f t="shared" si="6"/>
        <v>4053.595699999998</v>
      </c>
      <c r="N58" s="21">
        <f t="shared" si="6"/>
        <v>13239.309860000001</v>
      </c>
      <c r="O58" s="21">
        <f t="shared" si="6"/>
        <v>-2902.3008199999967</v>
      </c>
      <c r="P58" s="23"/>
    </row>
    <row r="59" spans="1:16" s="16" customFormat="1" x14ac:dyDescent="0.3">
      <c r="A59" s="17"/>
      <c r="B59" s="25"/>
      <c r="C59" s="47"/>
      <c r="D59" s="47"/>
      <c r="E59" s="47"/>
      <c r="F59" s="26"/>
      <c r="G59" s="26"/>
      <c r="H59" s="26"/>
      <c r="I59" s="26"/>
      <c r="J59" s="26"/>
      <c r="K59" s="26"/>
      <c r="L59" s="26"/>
      <c r="M59" s="26"/>
      <c r="N59" s="26"/>
      <c r="O59" s="26"/>
      <c r="P59" s="27"/>
    </row>
    <row r="60" spans="1:16" x14ac:dyDescent="0.3">
      <c r="A60" s="15"/>
      <c r="B60" s="34" t="s">
        <v>22</v>
      </c>
      <c r="C60" s="21">
        <f t="shared" ref="C60:O60" si="7">C23+C38+-C56</f>
        <v>10708.339999999997</v>
      </c>
      <c r="D60" s="21">
        <f t="shared" si="7"/>
        <v>24300.588099999997</v>
      </c>
      <c r="E60" s="21">
        <f t="shared" si="7"/>
        <v>16032.987139999997</v>
      </c>
      <c r="F60" s="21">
        <f t="shared" si="7"/>
        <v>26996.921739999991</v>
      </c>
      <c r="G60" s="21">
        <f t="shared" si="7"/>
        <v>24058.333379999989</v>
      </c>
      <c r="H60" s="21">
        <f t="shared" si="7"/>
        <v>21102.57097999999</v>
      </c>
      <c r="I60" s="21">
        <f t="shared" si="7"/>
        <v>25406.653319999983</v>
      </c>
      <c r="J60" s="21">
        <f t="shared" si="7"/>
        <v>27161.250759999977</v>
      </c>
      <c r="K60" s="21">
        <f t="shared" si="7"/>
        <v>26662.358639999973</v>
      </c>
      <c r="L60" s="21">
        <f t="shared" si="7"/>
        <v>34401.176559999978</v>
      </c>
      <c r="M60" s="21">
        <f t="shared" si="7"/>
        <v>38454.772259999976</v>
      </c>
      <c r="N60" s="21">
        <f t="shared" si="7"/>
        <v>51694.082119999985</v>
      </c>
      <c r="O60" s="21">
        <f t="shared" si="7"/>
        <v>48791.781299999981</v>
      </c>
      <c r="P60" s="23"/>
    </row>
    <row r="61" spans="1:16" x14ac:dyDescent="0.3">
      <c r="A61" s="15"/>
      <c r="B61" s="34" t="s">
        <v>23</v>
      </c>
      <c r="C61" s="21">
        <v>10000</v>
      </c>
      <c r="D61" s="21">
        <v>10000</v>
      </c>
      <c r="E61" s="21">
        <v>10000</v>
      </c>
      <c r="F61" s="21">
        <v>10000</v>
      </c>
      <c r="G61" s="21">
        <v>10000</v>
      </c>
      <c r="H61" s="21">
        <v>10000</v>
      </c>
      <c r="I61" s="21">
        <v>10000</v>
      </c>
      <c r="J61" s="21">
        <v>10000</v>
      </c>
      <c r="K61" s="21">
        <v>10000</v>
      </c>
      <c r="L61" s="21">
        <v>10000</v>
      </c>
      <c r="M61" s="21">
        <v>10000</v>
      </c>
      <c r="N61" s="21">
        <v>10000</v>
      </c>
      <c r="O61" s="21">
        <v>10000</v>
      </c>
      <c r="P61" s="23"/>
    </row>
    <row r="62" spans="1:16" x14ac:dyDescent="0.3">
      <c r="A62" s="15"/>
      <c r="B62" s="34" t="s">
        <v>50</v>
      </c>
      <c r="C62" s="21">
        <f t="shared" ref="C62:O62" si="8">C60+C61</f>
        <v>20708.339999999997</v>
      </c>
      <c r="D62" s="21">
        <f t="shared" si="8"/>
        <v>34300.588099999994</v>
      </c>
      <c r="E62" s="21">
        <f t="shared" si="8"/>
        <v>26032.987139999997</v>
      </c>
      <c r="F62" s="21">
        <f t="shared" si="8"/>
        <v>36996.921739999991</v>
      </c>
      <c r="G62" s="21">
        <f t="shared" si="8"/>
        <v>34058.333379999989</v>
      </c>
      <c r="H62" s="21">
        <f t="shared" si="8"/>
        <v>31102.57097999999</v>
      </c>
      <c r="I62" s="21">
        <f t="shared" si="8"/>
        <v>35406.653319999983</v>
      </c>
      <c r="J62" s="21">
        <f t="shared" si="8"/>
        <v>37161.250759999981</v>
      </c>
      <c r="K62" s="21">
        <f t="shared" si="8"/>
        <v>36662.358639999977</v>
      </c>
      <c r="L62" s="21">
        <f t="shared" si="8"/>
        <v>44401.176559999978</v>
      </c>
      <c r="M62" s="21">
        <f t="shared" si="8"/>
        <v>48454.772259999976</v>
      </c>
      <c r="N62" s="21">
        <f t="shared" si="8"/>
        <v>61694.082119999985</v>
      </c>
      <c r="O62" s="21">
        <f t="shared" si="8"/>
        <v>58791.781299999981</v>
      </c>
      <c r="P62" s="23"/>
    </row>
    <row r="63" spans="1:16" x14ac:dyDescent="0.3">
      <c r="B63" s="23"/>
      <c r="C63" s="23"/>
      <c r="D63" s="23"/>
      <c r="E63" s="23"/>
      <c r="F63" s="23"/>
      <c r="G63" s="23"/>
      <c r="H63" s="23"/>
      <c r="I63" s="23"/>
      <c r="J63" s="23"/>
      <c r="K63" s="23"/>
      <c r="L63" s="23"/>
      <c r="M63" s="23"/>
      <c r="N63" s="23"/>
      <c r="O63" s="23"/>
      <c r="P63" s="23"/>
    </row>
    <row r="64" spans="1:16" x14ac:dyDescent="0.3">
      <c r="P64" s="23"/>
    </row>
  </sheetData>
  <mergeCells count="11">
    <mergeCell ref="C59:E59"/>
    <mergeCell ref="C22:E22"/>
    <mergeCell ref="C24:E24"/>
    <mergeCell ref="B25:E25"/>
    <mergeCell ref="C39:E39"/>
    <mergeCell ref="B40:E40"/>
    <mergeCell ref="B16:O17"/>
    <mergeCell ref="B18:O18"/>
    <mergeCell ref="B9:O10"/>
    <mergeCell ref="B12:O13"/>
    <mergeCell ref="B14:O15"/>
  </mergeCells>
  <pageMargins left="0.7" right="0.7" top="0.78740157499999996" bottom="0.78740157499999996"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Vorlage Liquiditätsplanung</vt:lpstr>
    </vt:vector>
  </TitlesOfParts>
  <Company>Selbststaendigkeit.de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Selbststaendigkeit.de</dc:creator>
  <cp:keywords>Selbststaendigkeit.de</cp:keywords>
  <cp:lastModifiedBy>Radeke, Roul</cp:lastModifiedBy>
  <cp:lastPrinted>2017-10-10T13:39:03Z</cp:lastPrinted>
  <dcterms:created xsi:type="dcterms:W3CDTF">2017-10-10T08:35:40Z</dcterms:created>
  <dcterms:modified xsi:type="dcterms:W3CDTF">2017-11-09T13:00:51Z</dcterms:modified>
</cp:coreProperties>
</file>